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rice list" sheetId="1" r:id="rId1"/>
  </sheets>
  <definedNames>
    <definedName name="_xlnm.Print_Area" localSheetId="0">'Price list'!$A$1:$O$391</definedName>
  </definedNames>
  <calcPr fullCalcOnLoad="1"/>
</workbook>
</file>

<file path=xl/sharedStrings.xml><?xml version="1.0" encoding="utf-8"?>
<sst xmlns="http://schemas.openxmlformats.org/spreadsheetml/2006/main" count="1059" uniqueCount="179">
  <si>
    <t>B</t>
  </si>
  <si>
    <t>D</t>
  </si>
  <si>
    <t>E</t>
  </si>
  <si>
    <t>H</t>
  </si>
  <si>
    <t>1B</t>
  </si>
  <si>
    <t>1A</t>
  </si>
  <si>
    <t>Жил. Площадь</t>
  </si>
  <si>
    <t>Террассы</t>
  </si>
  <si>
    <t>Общие части</t>
  </si>
  <si>
    <t>Одна спальня</t>
  </si>
  <si>
    <t>Апартамент №</t>
  </si>
  <si>
    <t>Тип</t>
  </si>
  <si>
    <t>Етаж</t>
  </si>
  <si>
    <t>Описание</t>
  </si>
  <si>
    <t>Количество  спален</t>
  </si>
  <si>
    <t>Количество ванных</t>
  </si>
  <si>
    <t>Площади</t>
  </si>
  <si>
    <t>Площади / м2</t>
  </si>
  <si>
    <t>Общая площадь  m2</t>
  </si>
  <si>
    <t>Стоимость                  ( без НДС )</t>
  </si>
  <si>
    <t>партер</t>
  </si>
  <si>
    <t>Две спальни</t>
  </si>
  <si>
    <t>(Угловой)</t>
  </si>
  <si>
    <t>Цена тотал            ( вкл. НДС)</t>
  </si>
  <si>
    <t>Три спальни</t>
  </si>
  <si>
    <t>Поддержка здания и общих частей:</t>
  </si>
  <si>
    <t>Одна спальня: 920 EUR</t>
  </si>
  <si>
    <t>Две спальни: 1190 EUR</t>
  </si>
  <si>
    <t>Три спальни: 1370 EUR</t>
  </si>
  <si>
    <t>Студия</t>
  </si>
  <si>
    <t>Идентификация апартамента</t>
  </si>
  <si>
    <t>НДС (20%)</t>
  </si>
  <si>
    <t>I-A-1-1</t>
  </si>
  <si>
    <t>A</t>
  </si>
  <si>
    <t>C</t>
  </si>
  <si>
    <t>I-A-2-1</t>
  </si>
  <si>
    <t>I-A-4-2</t>
  </si>
  <si>
    <t>I-B-1-1</t>
  </si>
  <si>
    <t>I-B-1-4</t>
  </si>
  <si>
    <t>I-B-2-2</t>
  </si>
  <si>
    <t>Студия: 650 EUR</t>
  </si>
  <si>
    <t>Четыре спальни: 1600 EUR</t>
  </si>
  <si>
    <t>ЗДАНИЕ 1B</t>
  </si>
  <si>
    <t>I-C-1-1</t>
  </si>
  <si>
    <t>I-C-1-4</t>
  </si>
  <si>
    <t>I-C-2-2</t>
  </si>
  <si>
    <t>I-C-4-1</t>
  </si>
  <si>
    <t>I-D-1-1</t>
  </si>
  <si>
    <t>I-D-1-4</t>
  </si>
  <si>
    <t>I-D-3-4</t>
  </si>
  <si>
    <t>ЗДАНИЕ 3</t>
  </si>
  <si>
    <t>III-A-1-1</t>
  </si>
  <si>
    <t>III-A-1-2</t>
  </si>
  <si>
    <t>III-A-1-4</t>
  </si>
  <si>
    <t>III-A-2-1</t>
  </si>
  <si>
    <t>III-A-2-2</t>
  </si>
  <si>
    <t>III-A-2-4</t>
  </si>
  <si>
    <t>III-A-3-1</t>
  </si>
  <si>
    <t>III-A-3-3</t>
  </si>
  <si>
    <t>III-A-3-4</t>
  </si>
  <si>
    <t>III-A-4-1</t>
  </si>
  <si>
    <t>III-A-4-2</t>
  </si>
  <si>
    <t>III-B-1-1</t>
  </si>
  <si>
    <t>III-B-1-4</t>
  </si>
  <si>
    <t>III-B-2-2</t>
  </si>
  <si>
    <t>III-B-2-3</t>
  </si>
  <si>
    <t>III-B-2-4</t>
  </si>
  <si>
    <t>III-B-3-1</t>
  </si>
  <si>
    <t>III-B-3-3</t>
  </si>
  <si>
    <t>III-B-3-4</t>
  </si>
  <si>
    <t>III-B-4-1</t>
  </si>
  <si>
    <t>III-B-4-2</t>
  </si>
  <si>
    <t>III-B-4-3</t>
  </si>
  <si>
    <t>IV-A-1-1</t>
  </si>
  <si>
    <t>IV-A-1-2</t>
  </si>
  <si>
    <t>IV-A-2-1</t>
  </si>
  <si>
    <t>IV-A-3-1</t>
  </si>
  <si>
    <t>IV-A-3-2</t>
  </si>
  <si>
    <t>G</t>
  </si>
  <si>
    <t>F</t>
  </si>
  <si>
    <t>IV-B-1-1</t>
  </si>
  <si>
    <t>IV-B-1-2</t>
  </si>
  <si>
    <t>IV-B-2-1</t>
  </si>
  <si>
    <t>ЗДАНИЕ 5</t>
  </si>
  <si>
    <t>V-A-1-1</t>
  </si>
  <si>
    <t>V-A-1-2</t>
  </si>
  <si>
    <t>V-A-2-1</t>
  </si>
  <si>
    <t>V-A-2-2</t>
  </si>
  <si>
    <t>V-A-3-1</t>
  </si>
  <si>
    <t>V-A-3-2</t>
  </si>
  <si>
    <t>V-A-4-1</t>
  </si>
  <si>
    <t>(top floor)</t>
  </si>
  <si>
    <t>V-A-4-2</t>
  </si>
  <si>
    <t>V-B-1-1</t>
  </si>
  <si>
    <t>V-B-1-2</t>
  </si>
  <si>
    <t>V-B-2-1</t>
  </si>
  <si>
    <t>V-B-2-2</t>
  </si>
  <si>
    <t>V-B-3-1</t>
  </si>
  <si>
    <t>V-B-3-2</t>
  </si>
  <si>
    <t>V-B-4-1</t>
  </si>
  <si>
    <t>V-B-4-2</t>
  </si>
  <si>
    <t>ЗДАНИЕ 6</t>
  </si>
  <si>
    <t>VI-A-1-2</t>
  </si>
  <si>
    <t>VI-A-2-1</t>
  </si>
  <si>
    <t>VI-A-3-1</t>
  </si>
  <si>
    <t>VI-B-1-1</t>
  </si>
  <si>
    <t>VI-B-1-2</t>
  </si>
  <si>
    <t>VI-B-2-1</t>
  </si>
  <si>
    <t>VI-B-2-2</t>
  </si>
  <si>
    <t>ЗДАНИЕ 7</t>
  </si>
  <si>
    <t>VII-A-1-1</t>
  </si>
  <si>
    <t>VII-A-1-2</t>
  </si>
  <si>
    <t>VII-B-1-1</t>
  </si>
  <si>
    <t>VII-B-1-2</t>
  </si>
  <si>
    <t>VII-B-2-1</t>
  </si>
  <si>
    <t>VII-B-2-2</t>
  </si>
  <si>
    <t>VII-B-3-2</t>
  </si>
  <si>
    <t>ЗДАНИЕ 8</t>
  </si>
  <si>
    <t>VIII-A-1-1</t>
  </si>
  <si>
    <t>VIII-A-1-2</t>
  </si>
  <si>
    <t>VIII-A-2-1</t>
  </si>
  <si>
    <t xml:space="preserve">первый эт.  </t>
  </si>
  <si>
    <t>второй эт.</t>
  </si>
  <si>
    <t>VIII-A-3-2</t>
  </si>
  <si>
    <t>I</t>
  </si>
  <si>
    <t>VIII-B-1-2</t>
  </si>
  <si>
    <t>K</t>
  </si>
  <si>
    <t>VIII-B-2-1</t>
  </si>
  <si>
    <t>VIII-B-3-2</t>
  </si>
  <si>
    <t>Четыре спальни</t>
  </si>
  <si>
    <t>ЗДАНИЕ 9</t>
  </si>
  <si>
    <t>IX-A-3-1</t>
  </si>
  <si>
    <t>IX-B-1-2</t>
  </si>
  <si>
    <t>IX-B-2-1</t>
  </si>
  <si>
    <t>IX-B-2-2</t>
  </si>
  <si>
    <t>B'</t>
  </si>
  <si>
    <t>Цена / m2 без НДС</t>
  </si>
  <si>
    <t>1 этаж</t>
  </si>
  <si>
    <t>этаж</t>
  </si>
  <si>
    <t>2 этаж</t>
  </si>
  <si>
    <t>3 этаж</t>
  </si>
  <si>
    <t>2-ой &amp; 3-ей</t>
  </si>
  <si>
    <t>с мебели</t>
  </si>
  <si>
    <t>II-A-1-1</t>
  </si>
  <si>
    <t>II-A-1-4</t>
  </si>
  <si>
    <t>II-A-2-1</t>
  </si>
  <si>
    <t>I-A-2-4</t>
  </si>
  <si>
    <t>II-A-3-1</t>
  </si>
  <si>
    <t>II-A-3-4</t>
  </si>
  <si>
    <t>II-A-4-1</t>
  </si>
  <si>
    <t>II-A-4-2</t>
  </si>
  <si>
    <t>II-B-2-1</t>
  </si>
  <si>
    <t>II-B-2-3</t>
  </si>
  <si>
    <t>II-B-2-4</t>
  </si>
  <si>
    <t>II-B-3-4</t>
  </si>
  <si>
    <t>II-B-4-1</t>
  </si>
  <si>
    <t>ЗДАНИЕ 2</t>
  </si>
  <si>
    <t xml:space="preserve">B </t>
  </si>
  <si>
    <t>I-A-1-4</t>
  </si>
  <si>
    <t>I-A-3-4</t>
  </si>
  <si>
    <t>IV-B-4-2</t>
  </si>
  <si>
    <t>J</t>
  </si>
  <si>
    <t>1  этаж</t>
  </si>
  <si>
    <t>RESERVED</t>
  </si>
  <si>
    <t>АКЦИЯ</t>
  </si>
  <si>
    <t>2 спальни</t>
  </si>
  <si>
    <t>вид</t>
  </si>
  <si>
    <t>бассейн</t>
  </si>
  <si>
    <t>1 спальня</t>
  </si>
  <si>
    <t>море</t>
  </si>
  <si>
    <t>3 спальни</t>
  </si>
  <si>
    <t>ЦЕНА</t>
  </si>
  <si>
    <t>Площадь / м2</t>
  </si>
  <si>
    <t>бассейн/море</t>
  </si>
  <si>
    <t>SOLD</t>
  </si>
  <si>
    <t xml:space="preserve">1 этаж </t>
  </si>
  <si>
    <t>Партер</t>
  </si>
  <si>
    <t>2/3 этаж</t>
  </si>
  <si>
    <t>прямо море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</si>
</sst>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€-2]\ #,##0.00"/>
    <numFmt numFmtId="205" formatCode="[$€-2]\ #,##0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"/>
    <numFmt numFmtId="212" formatCode="_-* #,##0.0\ _л_в_-;\-* #,##0.0\ _л_в_-;_-* &quot;-&quot;??\ _л_в_-;_-@_-"/>
    <numFmt numFmtId="213" formatCode="_-* #,##0\ _л_в_-;\-* #,##0\ _л_в_-;_-* &quot;-&quot;??\ _л_в_-;_-@_-"/>
    <numFmt numFmtId="214" formatCode="_-* #,##0,_л_в_-;\-* #,##0,_л_в_-;_-* \-??\ _л_в_-;_-@_-"/>
    <numFmt numFmtId="215" formatCode="[$-402]dd\ mmmm\ yyyy\ &quot;г.&quot;"/>
    <numFmt numFmtId="216" formatCode="_-* #,##0.00\ _л_в_-;\-* #,##0.00\ _л_в_-;_-* \-??\ _л_в_-;_-@_-"/>
    <numFmt numFmtId="217" formatCode="_-* #,##0\ _л_в_-;\-* #,##0\ _л_в_-;_-* \-??\ _л_в_-;_-@_-"/>
  </numFmts>
  <fonts count="8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 Rounded MT Bold"/>
      <family val="2"/>
    </font>
    <font>
      <b/>
      <sz val="12"/>
      <color indexed="9"/>
      <name val="Arial Rounded MT Bold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Lucida Bright"/>
      <family val="1"/>
    </font>
    <font>
      <b/>
      <sz val="12"/>
      <name val="Georgia"/>
      <family val="1"/>
    </font>
    <font>
      <b/>
      <sz val="10"/>
      <name val="Arial Rounded MT Bold"/>
      <family val="2"/>
    </font>
    <font>
      <b/>
      <sz val="24"/>
      <name val="Lucida Bright"/>
      <family val="1"/>
    </font>
    <font>
      <b/>
      <sz val="10"/>
      <name val="Georgia"/>
      <family val="1"/>
    </font>
    <font>
      <b/>
      <sz val="11"/>
      <name val="Arial Rounded MT Bold"/>
      <family val="2"/>
    </font>
    <font>
      <b/>
      <sz val="26"/>
      <name val="Arial"/>
      <family val="2"/>
    </font>
    <font>
      <b/>
      <sz val="22"/>
      <name val="Monaco"/>
      <family val="3"/>
    </font>
    <font>
      <b/>
      <sz val="9"/>
      <name val="Arial"/>
      <family val="2"/>
    </font>
    <font>
      <b/>
      <sz val="14"/>
      <name val="Arial"/>
      <family val="2"/>
    </font>
    <font>
      <sz val="12"/>
      <color indexed="9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b/>
      <sz val="12"/>
      <color indexed="9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2"/>
      <color indexed="9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0"/>
      <name val="Arial Rounded MT Bold"/>
      <family val="2"/>
    </font>
    <font>
      <sz val="22"/>
      <name val="Monaco"/>
      <family val="3"/>
    </font>
    <font>
      <sz val="12"/>
      <name val="Arial Rounded MT Bold"/>
      <family val="2"/>
    </font>
    <font>
      <sz val="12"/>
      <name val="Monaco"/>
      <family val="3"/>
    </font>
    <font>
      <sz val="12"/>
      <name val="Calibri"/>
      <family val="2"/>
    </font>
    <font>
      <sz val="14"/>
      <name val="Arial"/>
      <family val="2"/>
    </font>
    <font>
      <b/>
      <sz val="14"/>
      <color indexed="10"/>
      <name val="Cambria"/>
      <family val="1"/>
    </font>
    <font>
      <b/>
      <sz val="14"/>
      <color indexed="10"/>
      <name val="Arial"/>
      <family val="2"/>
    </font>
    <font>
      <b/>
      <sz val="14"/>
      <color indexed="9"/>
      <name val="Cambria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sz val="14"/>
      <color rgb="FFFF0000"/>
      <name val="Arial"/>
      <family val="2"/>
    </font>
    <font>
      <b/>
      <sz val="14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13" fontId="6" fillId="0" borderId="0" xfId="42" applyNumberFormat="1" applyFont="1" applyAlignment="1">
      <alignment horizontal="center"/>
    </xf>
    <xf numFmtId="213" fontId="6" fillId="0" borderId="0" xfId="42" applyNumberFormat="1" applyFont="1" applyAlignment="1">
      <alignment/>
    </xf>
    <xf numFmtId="213" fontId="8" fillId="0" borderId="0" xfId="42" applyNumberFormat="1" applyFont="1" applyAlignment="1">
      <alignment/>
    </xf>
    <xf numFmtId="213" fontId="11" fillId="33" borderId="10" xfId="4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79" fontId="6" fillId="0" borderId="0" xfId="42" applyFont="1" applyAlignment="1">
      <alignment horizontal="center"/>
    </xf>
    <xf numFmtId="213" fontId="15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9" fontId="1" fillId="0" borderId="0" xfId="42" applyFont="1" applyAlignment="1">
      <alignment horizontal="center"/>
    </xf>
    <xf numFmtId="213" fontId="1" fillId="0" borderId="0" xfId="42" applyNumberFormat="1" applyFont="1" applyAlignment="1">
      <alignment horizontal="center"/>
    </xf>
    <xf numFmtId="213" fontId="1" fillId="0" borderId="0" xfId="42" applyNumberFormat="1" applyFont="1" applyAlignment="1">
      <alignment/>
    </xf>
    <xf numFmtId="14" fontId="18" fillId="0" borderId="0" xfId="42" applyNumberFormat="1" applyFont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179" fontId="1" fillId="34" borderId="12" xfId="42" applyFont="1" applyFill="1" applyBorder="1" applyAlignment="1">
      <alignment horizontal="center"/>
    </xf>
    <xf numFmtId="213" fontId="15" fillId="34" borderId="12" xfId="42" applyNumberFormat="1" applyFont="1" applyFill="1" applyBorder="1" applyAlignment="1">
      <alignment/>
    </xf>
    <xf numFmtId="213" fontId="1" fillId="34" borderId="12" xfId="42" applyNumberFormat="1" applyFont="1" applyFill="1" applyBorder="1" applyAlignment="1">
      <alignment horizontal="center"/>
    </xf>
    <xf numFmtId="213" fontId="1" fillId="34" borderId="12" xfId="42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213" fontId="19" fillId="0" borderId="0" xfId="42" applyNumberFormat="1" applyFont="1" applyAlignment="1">
      <alignment horizontal="center"/>
    </xf>
    <xf numFmtId="213" fontId="19" fillId="0" borderId="0" xfId="42" applyNumberFormat="1" applyFont="1" applyAlignment="1">
      <alignment/>
    </xf>
    <xf numFmtId="0" fontId="21" fillId="0" borderId="0" xfId="0" applyFont="1" applyAlignment="1">
      <alignment/>
    </xf>
    <xf numFmtId="0" fontId="1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179" fontId="7" fillId="35" borderId="14" xfId="42" applyFont="1" applyFill="1" applyBorder="1" applyAlignment="1">
      <alignment horizontal="center" vertical="center" wrapText="1"/>
    </xf>
    <xf numFmtId="179" fontId="9" fillId="35" borderId="14" xfId="42" applyFont="1" applyFill="1" applyBorder="1" applyAlignment="1">
      <alignment horizontal="center" vertical="center" wrapText="1"/>
    </xf>
    <xf numFmtId="213" fontId="7" fillId="35" borderId="14" xfId="42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213" fontId="1" fillId="36" borderId="14" xfId="42" applyNumberFormat="1" applyFont="1" applyFill="1" applyBorder="1" applyAlignment="1">
      <alignment horizontal="center"/>
    </xf>
    <xf numFmtId="213" fontId="1" fillId="36" borderId="14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179" fontId="11" fillId="33" borderId="16" xfId="42" applyFont="1" applyFill="1" applyBorder="1" applyAlignment="1">
      <alignment horizontal="center" vertical="center" wrapText="1"/>
    </xf>
    <xf numFmtId="179" fontId="23" fillId="33" borderId="16" xfId="42" applyFont="1" applyFill="1" applyBorder="1" applyAlignment="1">
      <alignment horizontal="center" vertical="center" wrapText="1"/>
    </xf>
    <xf numFmtId="213" fontId="11" fillId="33" borderId="16" xfId="42" applyNumberFormat="1" applyFont="1" applyFill="1" applyBorder="1" applyAlignment="1">
      <alignment horizontal="center" vertical="center" wrapText="1"/>
    </xf>
    <xf numFmtId="49" fontId="4" fillId="0" borderId="0" xfId="42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213" fontId="44" fillId="0" borderId="0" xfId="42" applyNumberFormat="1" applyFont="1" applyAlignment="1">
      <alignment/>
    </xf>
    <xf numFmtId="213" fontId="44" fillId="34" borderId="17" xfId="42" applyNumberFormat="1" applyFont="1" applyFill="1" applyBorder="1" applyAlignment="1">
      <alignment/>
    </xf>
    <xf numFmtId="213" fontId="45" fillId="35" borderId="18" xfId="42" applyNumberFormat="1" applyFont="1" applyFill="1" applyBorder="1" applyAlignment="1">
      <alignment horizontal="center" vertical="center" wrapText="1"/>
    </xf>
    <xf numFmtId="213" fontId="44" fillId="36" borderId="18" xfId="42" applyNumberFormat="1" applyFont="1" applyFill="1" applyBorder="1" applyAlignment="1">
      <alignment/>
    </xf>
    <xf numFmtId="213" fontId="45" fillId="33" borderId="19" xfId="42" applyNumberFormat="1" applyFont="1" applyFill="1" applyBorder="1" applyAlignment="1">
      <alignment horizontal="center" vertical="center" wrapText="1"/>
    </xf>
    <xf numFmtId="213" fontId="48" fillId="33" borderId="19" xfId="42" applyNumberFormat="1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6" fillId="37" borderId="21" xfId="0" applyNumberFormat="1" applyFont="1" applyFill="1" applyBorder="1" applyAlignment="1">
      <alignment horizontal="center"/>
    </xf>
    <xf numFmtId="0" fontId="6" fillId="37" borderId="21" xfId="0" applyFont="1" applyFill="1" applyBorder="1" applyAlignment="1">
      <alignment/>
    </xf>
    <xf numFmtId="2" fontId="6" fillId="37" borderId="21" xfId="0" applyNumberFormat="1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21" xfId="0" applyFont="1" applyFill="1" applyBorder="1" applyAlignment="1">
      <alignment/>
    </xf>
    <xf numFmtId="0" fontId="47" fillId="37" borderId="22" xfId="0" applyFont="1" applyFill="1" applyBorder="1" applyAlignment="1">
      <alignment/>
    </xf>
    <xf numFmtId="0" fontId="6" fillId="37" borderId="23" xfId="0" applyFont="1" applyFill="1" applyBorder="1" applyAlignment="1">
      <alignment horizontal="center"/>
    </xf>
    <xf numFmtId="0" fontId="6" fillId="37" borderId="24" xfId="0" applyFont="1" applyFill="1" applyBorder="1" applyAlignment="1">
      <alignment horizontal="center"/>
    </xf>
    <xf numFmtId="0" fontId="6" fillId="37" borderId="24" xfId="0" applyNumberFormat="1" applyFont="1" applyFill="1" applyBorder="1" applyAlignment="1">
      <alignment horizontal="center"/>
    </xf>
    <xf numFmtId="0" fontId="6" fillId="37" borderId="24" xfId="0" applyFont="1" applyFill="1" applyBorder="1" applyAlignment="1">
      <alignment/>
    </xf>
    <xf numFmtId="2" fontId="6" fillId="37" borderId="24" xfId="0" applyNumberFormat="1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37" borderId="24" xfId="0" applyFont="1" applyFill="1" applyBorder="1" applyAlignment="1">
      <alignment/>
    </xf>
    <xf numFmtId="0" fontId="47" fillId="37" borderId="25" xfId="0" applyFont="1" applyFill="1" applyBorder="1" applyAlignment="1">
      <alignment/>
    </xf>
    <xf numFmtId="0" fontId="6" fillId="37" borderId="26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0" fontId="6" fillId="37" borderId="27" xfId="0" applyNumberFormat="1" applyFont="1" applyFill="1" applyBorder="1" applyAlignment="1">
      <alignment horizontal="center"/>
    </xf>
    <xf numFmtId="0" fontId="6" fillId="37" borderId="27" xfId="0" applyFont="1" applyFill="1" applyBorder="1" applyAlignment="1">
      <alignment/>
    </xf>
    <xf numFmtId="2" fontId="6" fillId="37" borderId="27" xfId="0" applyNumberFormat="1" applyFont="1" applyFill="1" applyBorder="1" applyAlignment="1">
      <alignment horizontal="center"/>
    </xf>
    <xf numFmtId="213" fontId="4" fillId="37" borderId="27" xfId="42" applyNumberFormat="1" applyFont="1" applyFill="1" applyBorder="1" applyAlignment="1">
      <alignment horizontal="center"/>
    </xf>
    <xf numFmtId="213" fontId="6" fillId="37" borderId="27" xfId="42" applyNumberFormat="1" applyFont="1" applyFill="1" applyBorder="1" applyAlignment="1">
      <alignment/>
    </xf>
    <xf numFmtId="213" fontId="4" fillId="37" borderId="27" xfId="42" applyNumberFormat="1" applyFont="1" applyFill="1" applyBorder="1" applyAlignment="1">
      <alignment/>
    </xf>
    <xf numFmtId="213" fontId="47" fillId="37" borderId="28" xfId="42" applyNumberFormat="1" applyFont="1" applyFill="1" applyBorder="1" applyAlignment="1">
      <alignment/>
    </xf>
    <xf numFmtId="0" fontId="6" fillId="37" borderId="29" xfId="0" applyFont="1" applyFill="1" applyBorder="1" applyAlignment="1">
      <alignment horizontal="center"/>
    </xf>
    <xf numFmtId="2" fontId="24" fillId="37" borderId="24" xfId="0" applyNumberFormat="1" applyFont="1" applyFill="1" applyBorder="1" applyAlignment="1">
      <alignment horizontal="center"/>
    </xf>
    <xf numFmtId="213" fontId="4" fillId="37" borderId="24" xfId="42" applyNumberFormat="1" applyFont="1" applyFill="1" applyBorder="1" applyAlignment="1">
      <alignment horizontal="center"/>
    </xf>
    <xf numFmtId="213" fontId="6" fillId="37" borderId="24" xfId="42" applyNumberFormat="1" applyFont="1" applyFill="1" applyBorder="1" applyAlignment="1">
      <alignment/>
    </xf>
    <xf numFmtId="213" fontId="4" fillId="37" borderId="24" xfId="42" applyNumberFormat="1" applyFont="1" applyFill="1" applyBorder="1" applyAlignment="1">
      <alignment/>
    </xf>
    <xf numFmtId="213" fontId="47" fillId="37" borderId="25" xfId="42" applyNumberFormat="1" applyFont="1" applyFill="1" applyBorder="1" applyAlignment="1">
      <alignment/>
    </xf>
    <xf numFmtId="213" fontId="4" fillId="37" borderId="21" xfId="42" applyNumberFormat="1" applyFont="1" applyFill="1" applyBorder="1" applyAlignment="1">
      <alignment horizontal="center"/>
    </xf>
    <xf numFmtId="213" fontId="6" fillId="37" borderId="21" xfId="42" applyNumberFormat="1" applyFont="1" applyFill="1" applyBorder="1" applyAlignment="1">
      <alignment/>
    </xf>
    <xf numFmtId="213" fontId="4" fillId="37" borderId="21" xfId="42" applyNumberFormat="1" applyFont="1" applyFill="1" applyBorder="1" applyAlignment="1">
      <alignment/>
    </xf>
    <xf numFmtId="213" fontId="47" fillId="37" borderId="22" xfId="42" applyNumberFormat="1" applyFont="1" applyFill="1" applyBorder="1" applyAlignment="1">
      <alignment/>
    </xf>
    <xf numFmtId="0" fontId="6" fillId="37" borderId="30" xfId="0" applyFont="1" applyFill="1" applyBorder="1" applyAlignment="1">
      <alignment horizontal="center"/>
    </xf>
    <xf numFmtId="0" fontId="6" fillId="37" borderId="31" xfId="0" applyFont="1" applyFill="1" applyBorder="1" applyAlignment="1">
      <alignment horizontal="center"/>
    </xf>
    <xf numFmtId="0" fontId="6" fillId="38" borderId="31" xfId="0" applyNumberFormat="1" applyFont="1" applyFill="1" applyBorder="1" applyAlignment="1">
      <alignment horizontal="center"/>
    </xf>
    <xf numFmtId="0" fontId="6" fillId="37" borderId="31" xfId="0" applyFont="1" applyFill="1" applyBorder="1" applyAlignment="1">
      <alignment/>
    </xf>
    <xf numFmtId="2" fontId="6" fillId="37" borderId="31" xfId="0" applyNumberFormat="1" applyFont="1" applyFill="1" applyBorder="1" applyAlignment="1">
      <alignment horizontal="center"/>
    </xf>
    <xf numFmtId="213" fontId="4" fillId="37" borderId="31" xfId="42" applyNumberFormat="1" applyFont="1" applyFill="1" applyBorder="1" applyAlignment="1">
      <alignment horizontal="center"/>
    </xf>
    <xf numFmtId="213" fontId="6" fillId="37" borderId="31" xfId="42" applyNumberFormat="1" applyFont="1" applyFill="1" applyBorder="1" applyAlignment="1">
      <alignment/>
    </xf>
    <xf numFmtId="213" fontId="4" fillId="37" borderId="31" xfId="42" applyNumberFormat="1" applyFont="1" applyFill="1" applyBorder="1" applyAlignment="1">
      <alignment/>
    </xf>
    <xf numFmtId="213" fontId="47" fillId="37" borderId="32" xfId="42" applyNumberFormat="1" applyFont="1" applyFill="1" applyBorder="1" applyAlignment="1">
      <alignment/>
    </xf>
    <xf numFmtId="0" fontId="6" fillId="38" borderId="24" xfId="0" applyNumberFormat="1" applyFont="1" applyFill="1" applyBorder="1" applyAlignment="1">
      <alignment horizontal="center"/>
    </xf>
    <xf numFmtId="0" fontId="6" fillId="38" borderId="27" xfId="0" applyNumberFormat="1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  <xf numFmtId="0" fontId="6" fillId="37" borderId="29" xfId="0" applyNumberFormat="1" applyFont="1" applyFill="1" applyBorder="1" applyAlignment="1">
      <alignment horizontal="center"/>
    </xf>
    <xf numFmtId="0" fontId="6" fillId="37" borderId="29" xfId="0" applyFont="1" applyFill="1" applyBorder="1" applyAlignment="1">
      <alignment/>
    </xf>
    <xf numFmtId="2" fontId="6" fillId="37" borderId="29" xfId="0" applyNumberFormat="1" applyFont="1" applyFill="1" applyBorder="1" applyAlignment="1">
      <alignment horizontal="center"/>
    </xf>
    <xf numFmtId="213" fontId="4" fillId="37" borderId="29" xfId="42" applyNumberFormat="1" applyFont="1" applyFill="1" applyBorder="1" applyAlignment="1">
      <alignment horizontal="center"/>
    </xf>
    <xf numFmtId="213" fontId="6" fillId="37" borderId="29" xfId="42" applyNumberFormat="1" applyFont="1" applyFill="1" applyBorder="1" applyAlignment="1">
      <alignment/>
    </xf>
    <xf numFmtId="213" fontId="4" fillId="37" borderId="29" xfId="42" applyNumberFormat="1" applyFont="1" applyFill="1" applyBorder="1" applyAlignment="1">
      <alignment/>
    </xf>
    <xf numFmtId="213" fontId="47" fillId="37" borderId="34" xfId="42" applyNumberFormat="1" applyFont="1" applyFill="1" applyBorder="1" applyAlignment="1">
      <alignment/>
    </xf>
    <xf numFmtId="0" fontId="6" fillId="37" borderId="31" xfId="0" applyNumberFormat="1" applyFont="1" applyFill="1" applyBorder="1" applyAlignment="1">
      <alignment horizontal="center"/>
    </xf>
    <xf numFmtId="0" fontId="24" fillId="37" borderId="21" xfId="0" applyFont="1" applyFill="1" applyBorder="1" applyAlignment="1">
      <alignment horizontal="center"/>
    </xf>
    <xf numFmtId="0" fontId="24" fillId="37" borderId="21" xfId="0" applyNumberFormat="1" applyFont="1" applyFill="1" applyBorder="1" applyAlignment="1">
      <alignment horizontal="center"/>
    </xf>
    <xf numFmtId="2" fontId="24" fillId="37" borderId="21" xfId="0" applyNumberFormat="1" applyFont="1" applyFill="1" applyBorder="1" applyAlignment="1">
      <alignment horizontal="center"/>
    </xf>
    <xf numFmtId="213" fontId="25" fillId="37" borderId="21" xfId="42" applyNumberFormat="1" applyFont="1" applyFill="1" applyBorder="1" applyAlignment="1">
      <alignment horizontal="center"/>
    </xf>
    <xf numFmtId="213" fontId="24" fillId="37" borderId="21" xfId="42" applyNumberFormat="1" applyFont="1" applyFill="1" applyBorder="1" applyAlignment="1">
      <alignment/>
    </xf>
    <xf numFmtId="213" fontId="25" fillId="37" borderId="21" xfId="42" applyNumberFormat="1" applyFont="1" applyFill="1" applyBorder="1" applyAlignment="1">
      <alignment/>
    </xf>
    <xf numFmtId="213" fontId="46" fillId="37" borderId="22" xfId="42" applyNumberFormat="1" applyFont="1" applyFill="1" applyBorder="1" applyAlignment="1">
      <alignment horizontal="center"/>
    </xf>
    <xf numFmtId="0" fontId="24" fillId="37" borderId="24" xfId="0" applyFont="1" applyFill="1" applyBorder="1" applyAlignment="1">
      <alignment horizontal="center"/>
    </xf>
    <xf numFmtId="0" fontId="24" fillId="37" borderId="24" xfId="0" applyNumberFormat="1" applyFont="1" applyFill="1" applyBorder="1" applyAlignment="1">
      <alignment horizontal="center"/>
    </xf>
    <xf numFmtId="213" fontId="25" fillId="37" borderId="24" xfId="42" applyNumberFormat="1" applyFont="1" applyFill="1" applyBorder="1" applyAlignment="1">
      <alignment horizontal="center"/>
    </xf>
    <xf numFmtId="213" fontId="24" fillId="37" borderId="24" xfId="42" applyNumberFormat="1" applyFont="1" applyFill="1" applyBorder="1" applyAlignment="1">
      <alignment/>
    </xf>
    <xf numFmtId="213" fontId="25" fillId="37" borderId="24" xfId="42" applyNumberFormat="1" applyFont="1" applyFill="1" applyBorder="1" applyAlignment="1">
      <alignment/>
    </xf>
    <xf numFmtId="213" fontId="46" fillId="37" borderId="25" xfId="42" applyNumberFormat="1" applyFont="1" applyFill="1" applyBorder="1" applyAlignment="1">
      <alignment horizontal="center"/>
    </xf>
    <xf numFmtId="0" fontId="24" fillId="37" borderId="27" xfId="0" applyFont="1" applyFill="1" applyBorder="1" applyAlignment="1">
      <alignment horizontal="center"/>
    </xf>
    <xf numFmtId="0" fontId="24" fillId="37" borderId="27" xfId="0" applyNumberFormat="1" applyFont="1" applyFill="1" applyBorder="1" applyAlignment="1">
      <alignment horizontal="center"/>
    </xf>
    <xf numFmtId="2" fontId="24" fillId="37" borderId="27" xfId="0" applyNumberFormat="1" applyFont="1" applyFill="1" applyBorder="1" applyAlignment="1">
      <alignment horizontal="center"/>
    </xf>
    <xf numFmtId="213" fontId="25" fillId="37" borderId="27" xfId="42" applyNumberFormat="1" applyFont="1" applyFill="1" applyBorder="1" applyAlignment="1">
      <alignment horizontal="center"/>
    </xf>
    <xf numFmtId="213" fontId="25" fillId="37" borderId="27" xfId="42" applyNumberFormat="1" applyFont="1" applyFill="1" applyBorder="1" applyAlignment="1">
      <alignment/>
    </xf>
    <xf numFmtId="213" fontId="46" fillId="37" borderId="28" xfId="42" applyNumberFormat="1" applyFont="1" applyFill="1" applyBorder="1" applyAlignment="1">
      <alignment horizontal="center"/>
    </xf>
    <xf numFmtId="0" fontId="24" fillId="37" borderId="31" xfId="0" applyFont="1" applyFill="1" applyBorder="1" applyAlignment="1">
      <alignment horizontal="center"/>
    </xf>
    <xf numFmtId="0" fontId="24" fillId="38" borderId="31" xfId="0" applyNumberFormat="1" applyFont="1" applyFill="1" applyBorder="1" applyAlignment="1">
      <alignment horizontal="center"/>
    </xf>
    <xf numFmtId="2" fontId="24" fillId="37" borderId="31" xfId="0" applyNumberFormat="1" applyFont="1" applyFill="1" applyBorder="1" applyAlignment="1">
      <alignment horizontal="center"/>
    </xf>
    <xf numFmtId="0" fontId="24" fillId="37" borderId="31" xfId="0" applyNumberFormat="1" applyFont="1" applyFill="1" applyBorder="1" applyAlignment="1">
      <alignment horizontal="center"/>
    </xf>
    <xf numFmtId="213" fontId="25" fillId="37" borderId="31" xfId="42" applyNumberFormat="1" applyFont="1" applyFill="1" applyBorder="1" applyAlignment="1">
      <alignment horizontal="center"/>
    </xf>
    <xf numFmtId="213" fontId="25" fillId="37" borderId="31" xfId="42" applyNumberFormat="1" applyFont="1" applyFill="1" applyBorder="1" applyAlignment="1">
      <alignment/>
    </xf>
    <xf numFmtId="213" fontId="46" fillId="37" borderId="32" xfId="42" applyNumberFormat="1" applyFont="1" applyFill="1" applyBorder="1" applyAlignment="1">
      <alignment horizontal="center"/>
    </xf>
    <xf numFmtId="213" fontId="6" fillId="37" borderId="21" xfId="42" applyNumberFormat="1" applyFont="1" applyFill="1" applyBorder="1" applyAlignment="1">
      <alignment horizontal="center"/>
    </xf>
    <xf numFmtId="213" fontId="6" fillId="37" borderId="24" xfId="42" applyNumberFormat="1" applyFont="1" applyFill="1" applyBorder="1" applyAlignment="1">
      <alignment horizontal="center"/>
    </xf>
    <xf numFmtId="213" fontId="6" fillId="37" borderId="27" xfId="42" applyNumberFormat="1" applyFont="1" applyFill="1" applyBorder="1" applyAlignment="1">
      <alignment horizontal="center"/>
    </xf>
    <xf numFmtId="213" fontId="6" fillId="37" borderId="29" xfId="42" applyNumberFormat="1" applyFont="1" applyFill="1" applyBorder="1" applyAlignment="1">
      <alignment horizontal="center"/>
    </xf>
    <xf numFmtId="0" fontId="4" fillId="37" borderId="35" xfId="0" applyFont="1" applyFill="1" applyBorder="1" applyAlignment="1">
      <alignment horizontal="center"/>
    </xf>
    <xf numFmtId="213" fontId="6" fillId="37" borderId="31" xfId="42" applyNumberFormat="1" applyFont="1" applyFill="1" applyBorder="1" applyAlignment="1">
      <alignment horizontal="center"/>
    </xf>
    <xf numFmtId="0" fontId="6" fillId="37" borderId="36" xfId="0" applyFont="1" applyFill="1" applyBorder="1" applyAlignment="1">
      <alignment/>
    </xf>
    <xf numFmtId="179" fontId="6" fillId="37" borderId="31" xfId="42" applyFont="1" applyFill="1" applyBorder="1" applyAlignment="1">
      <alignment horizontal="center"/>
    </xf>
    <xf numFmtId="0" fontId="6" fillId="37" borderId="37" xfId="0" applyFont="1" applyFill="1" applyBorder="1" applyAlignment="1">
      <alignment/>
    </xf>
    <xf numFmtId="0" fontId="6" fillId="37" borderId="38" xfId="0" applyFont="1" applyFill="1" applyBorder="1" applyAlignment="1">
      <alignment/>
    </xf>
    <xf numFmtId="179" fontId="6" fillId="37" borderId="21" xfId="42" applyFont="1" applyFill="1" applyBorder="1" applyAlignment="1">
      <alignment horizontal="center"/>
    </xf>
    <xf numFmtId="179" fontId="6" fillId="37" borderId="24" xfId="42" applyFont="1" applyFill="1" applyBorder="1" applyAlignment="1">
      <alignment horizontal="center"/>
    </xf>
    <xf numFmtId="179" fontId="6" fillId="37" borderId="27" xfId="42" applyFont="1" applyFill="1" applyBorder="1" applyAlignment="1">
      <alignment horizontal="center"/>
    </xf>
    <xf numFmtId="0" fontId="6" fillId="38" borderId="21" xfId="0" applyNumberFormat="1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27" xfId="0" applyFont="1" applyFill="1" applyBorder="1" applyAlignment="1">
      <alignment/>
    </xf>
    <xf numFmtId="0" fontId="6" fillId="38" borderId="29" xfId="0" applyNumberFormat="1" applyFont="1" applyFill="1" applyBorder="1" applyAlignment="1">
      <alignment horizontal="center"/>
    </xf>
    <xf numFmtId="179" fontId="6" fillId="37" borderId="29" xfId="42" applyFont="1" applyFill="1" applyBorder="1" applyAlignment="1">
      <alignment horizontal="center"/>
    </xf>
    <xf numFmtId="2" fontId="6" fillId="37" borderId="31" xfId="42" applyNumberFormat="1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4" fillId="37" borderId="37" xfId="0" applyNumberFormat="1" applyFont="1" applyFill="1" applyBorder="1" applyAlignment="1">
      <alignment horizontal="center"/>
    </xf>
    <xf numFmtId="179" fontId="4" fillId="37" borderId="37" xfId="42" applyFont="1" applyFill="1" applyBorder="1" applyAlignment="1">
      <alignment horizontal="center"/>
    </xf>
    <xf numFmtId="179" fontId="6" fillId="37" borderId="40" xfId="42" applyFont="1" applyFill="1" applyBorder="1" applyAlignment="1">
      <alignment horizontal="center"/>
    </xf>
    <xf numFmtId="213" fontId="6" fillId="37" borderId="22" xfId="42" applyNumberFormat="1" applyFont="1" applyFill="1" applyBorder="1" applyAlignment="1">
      <alignment/>
    </xf>
    <xf numFmtId="0" fontId="4" fillId="37" borderId="41" xfId="0" applyNumberFormat="1" applyFont="1" applyFill="1" applyBorder="1" applyAlignment="1">
      <alignment horizontal="center"/>
    </xf>
    <xf numFmtId="179" fontId="4" fillId="37" borderId="36" xfId="42" applyFont="1" applyFill="1" applyBorder="1" applyAlignment="1">
      <alignment horizontal="center"/>
    </xf>
    <xf numFmtId="179" fontId="6" fillId="37" borderId="42" xfId="42" applyFont="1" applyFill="1" applyBorder="1" applyAlignment="1">
      <alignment horizontal="center"/>
    </xf>
    <xf numFmtId="213" fontId="6" fillId="37" borderId="25" xfId="42" applyNumberFormat="1" applyFont="1" applyFill="1" applyBorder="1" applyAlignment="1">
      <alignment/>
    </xf>
    <xf numFmtId="0" fontId="4" fillId="37" borderId="43" xfId="0" applyFont="1" applyFill="1" applyBorder="1" applyAlignment="1">
      <alignment horizontal="center"/>
    </xf>
    <xf numFmtId="0" fontId="4" fillId="38" borderId="38" xfId="0" applyNumberFormat="1" applyFont="1" applyFill="1" applyBorder="1" applyAlignment="1">
      <alignment horizontal="center"/>
    </xf>
    <xf numFmtId="179" fontId="4" fillId="37" borderId="38" xfId="42" applyFont="1" applyFill="1" applyBorder="1" applyAlignment="1">
      <alignment horizontal="center"/>
    </xf>
    <xf numFmtId="179" fontId="6" fillId="37" borderId="44" xfId="42" applyFont="1" applyFill="1" applyBorder="1" applyAlignment="1">
      <alignment horizontal="center"/>
    </xf>
    <xf numFmtId="213" fontId="6" fillId="37" borderId="28" xfId="42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213" fontId="4" fillId="39" borderId="24" xfId="42" applyNumberFormat="1" applyFont="1" applyFill="1" applyBorder="1" applyAlignment="1">
      <alignment horizontal="center"/>
    </xf>
    <xf numFmtId="213" fontId="4" fillId="39" borderId="24" xfId="42" applyNumberFormat="1" applyFont="1" applyFill="1" applyBorder="1" applyAlignment="1">
      <alignment/>
    </xf>
    <xf numFmtId="213" fontId="4" fillId="40" borderId="24" xfId="42" applyNumberFormat="1" applyFont="1" applyFill="1" applyBorder="1" applyAlignment="1">
      <alignment horizontal="center"/>
    </xf>
    <xf numFmtId="213" fontId="4" fillId="40" borderId="24" xfId="42" applyNumberFormat="1" applyFont="1" applyFill="1" applyBorder="1" applyAlignment="1">
      <alignment/>
    </xf>
    <xf numFmtId="213" fontId="49" fillId="37" borderId="24" xfId="42" applyNumberFormat="1" applyFont="1" applyFill="1" applyBorder="1" applyAlignment="1">
      <alignment horizontal="center"/>
    </xf>
    <xf numFmtId="213" fontId="4" fillId="41" borderId="24" xfId="42" applyNumberFormat="1" applyFont="1" applyFill="1" applyBorder="1" applyAlignment="1">
      <alignment horizontal="center"/>
    </xf>
    <xf numFmtId="213" fontId="4" fillId="41" borderId="24" xfId="42" applyNumberFormat="1" applyFont="1" applyFill="1" applyBorder="1" applyAlignment="1">
      <alignment/>
    </xf>
    <xf numFmtId="0" fontId="4" fillId="37" borderId="24" xfId="0" applyNumberFormat="1" applyFont="1" applyFill="1" applyBorder="1" applyAlignment="1">
      <alignment horizontal="center"/>
    </xf>
    <xf numFmtId="2" fontId="4" fillId="37" borderId="24" xfId="0" applyNumberFormat="1" applyFont="1" applyFill="1" applyBorder="1" applyAlignment="1">
      <alignment horizontal="center"/>
    </xf>
    <xf numFmtId="0" fontId="4" fillId="38" borderId="24" xfId="0" applyNumberFormat="1" applyFont="1" applyFill="1" applyBorder="1" applyAlignment="1">
      <alignment horizontal="center"/>
    </xf>
    <xf numFmtId="213" fontId="4" fillId="0" borderId="24" xfId="42" applyNumberFormat="1" applyFont="1" applyBorder="1" applyAlignment="1">
      <alignment/>
    </xf>
    <xf numFmtId="0" fontId="4" fillId="41" borderId="24" xfId="0" applyFont="1" applyFill="1" applyBorder="1" applyAlignment="1">
      <alignment horizontal="center"/>
    </xf>
    <xf numFmtId="0" fontId="4" fillId="41" borderId="24" xfId="0" applyNumberFormat="1" applyFont="1" applyFill="1" applyBorder="1" applyAlignment="1">
      <alignment horizontal="center"/>
    </xf>
    <xf numFmtId="0" fontId="4" fillId="41" borderId="24" xfId="0" applyFont="1" applyFill="1" applyBorder="1" applyAlignment="1">
      <alignment/>
    </xf>
    <xf numFmtId="2" fontId="4" fillId="41" borderId="24" xfId="0" applyNumberFormat="1" applyFont="1" applyFill="1" applyBorder="1" applyAlignment="1">
      <alignment horizontal="center"/>
    </xf>
    <xf numFmtId="0" fontId="4" fillId="42" borderId="24" xfId="0" applyNumberFormat="1" applyFont="1" applyFill="1" applyBorder="1" applyAlignment="1">
      <alignment horizontal="center"/>
    </xf>
    <xf numFmtId="213" fontId="50" fillId="37" borderId="24" xfId="42" applyNumberFormat="1" applyFont="1" applyFill="1" applyBorder="1" applyAlignment="1">
      <alignment/>
    </xf>
    <xf numFmtId="213" fontId="49" fillId="37" borderId="24" xfId="42" applyNumberFormat="1" applyFont="1" applyFill="1" applyBorder="1" applyAlignment="1">
      <alignment/>
    </xf>
    <xf numFmtId="0" fontId="4" fillId="40" borderId="24" xfId="0" applyFont="1" applyFill="1" applyBorder="1" applyAlignment="1">
      <alignment horizontal="center"/>
    </xf>
    <xf numFmtId="0" fontId="4" fillId="40" borderId="24" xfId="0" applyNumberFormat="1" applyFont="1" applyFill="1" applyBorder="1" applyAlignment="1">
      <alignment horizontal="center"/>
    </xf>
    <xf numFmtId="0" fontId="4" fillId="40" borderId="24" xfId="0" applyFont="1" applyFill="1" applyBorder="1" applyAlignment="1">
      <alignment/>
    </xf>
    <xf numFmtId="2" fontId="4" fillId="40" borderId="24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0" fillId="34" borderId="24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213" fontId="51" fillId="34" borderId="24" xfId="42" applyNumberFormat="1" applyFont="1" applyFill="1" applyBorder="1" applyAlignment="1">
      <alignment/>
    </xf>
    <xf numFmtId="213" fontId="0" fillId="34" borderId="24" xfId="42" applyNumberFormat="1" applyFont="1" applyFill="1" applyBorder="1" applyAlignment="1">
      <alignment horizontal="center"/>
    </xf>
    <xf numFmtId="213" fontId="0" fillId="34" borderId="24" xfId="42" applyNumberFormat="1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52" fillId="0" borderId="24" xfId="0" applyFont="1" applyFill="1" applyBorder="1" applyAlignment="1">
      <alignment horizontal="left"/>
    </xf>
    <xf numFmtId="213" fontId="0" fillId="0" borderId="24" xfId="42" applyNumberFormat="1" applyFont="1" applyBorder="1" applyAlignment="1">
      <alignment horizontal="center"/>
    </xf>
    <xf numFmtId="213" fontId="0" fillId="0" borderId="24" xfId="42" applyNumberFormat="1" applyFont="1" applyBorder="1" applyAlignment="1">
      <alignment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/>
    </xf>
    <xf numFmtId="179" fontId="11" fillId="33" borderId="24" xfId="42" applyFont="1" applyFill="1" applyBorder="1" applyAlignment="1">
      <alignment horizontal="center" vertical="center" wrapText="1"/>
    </xf>
    <xf numFmtId="179" fontId="23" fillId="33" borderId="24" xfId="42" applyFont="1" applyFill="1" applyBorder="1" applyAlignment="1">
      <alignment horizontal="center" vertical="center" wrapText="1"/>
    </xf>
    <xf numFmtId="213" fontId="11" fillId="33" borderId="24" xfId="42" applyNumberFormat="1" applyFont="1" applyFill="1" applyBorder="1" applyAlignment="1">
      <alignment horizontal="center" vertical="center" wrapText="1"/>
    </xf>
    <xf numFmtId="0" fontId="4" fillId="43" borderId="24" xfId="0" applyNumberFormat="1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/>
    </xf>
    <xf numFmtId="0" fontId="4" fillId="39" borderId="24" xfId="0" applyNumberFormat="1" applyFont="1" applyFill="1" applyBorder="1" applyAlignment="1">
      <alignment horizontal="center"/>
    </xf>
    <xf numFmtId="0" fontId="4" fillId="39" borderId="24" xfId="0" applyFont="1" applyFill="1" applyBorder="1" applyAlignment="1">
      <alignment/>
    </xf>
    <xf numFmtId="2" fontId="4" fillId="39" borderId="24" xfId="0" applyNumberFormat="1" applyFont="1" applyFill="1" applyBorder="1" applyAlignment="1">
      <alignment horizontal="center"/>
    </xf>
    <xf numFmtId="0" fontId="4" fillId="44" borderId="24" xfId="0" applyNumberFormat="1" applyFont="1" applyFill="1" applyBorder="1" applyAlignment="1">
      <alignment horizontal="center"/>
    </xf>
    <xf numFmtId="179" fontId="4" fillId="40" borderId="24" xfId="42" applyFont="1" applyFill="1" applyBorder="1" applyAlignment="1">
      <alignment horizontal="center"/>
    </xf>
    <xf numFmtId="0" fontId="4" fillId="45" borderId="24" xfId="0" applyFont="1" applyFill="1" applyBorder="1" applyAlignment="1">
      <alignment horizontal="center"/>
    </xf>
    <xf numFmtId="213" fontId="4" fillId="45" borderId="24" xfId="42" applyNumberFormat="1" applyFont="1" applyFill="1" applyBorder="1" applyAlignment="1">
      <alignment horizontal="center"/>
    </xf>
    <xf numFmtId="213" fontId="4" fillId="45" borderId="24" xfId="42" applyNumberFormat="1" applyFont="1" applyFill="1" applyBorder="1" applyAlignment="1">
      <alignment/>
    </xf>
    <xf numFmtId="179" fontId="4" fillId="37" borderId="24" xfId="42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4" xfId="0" applyFont="1" applyFill="1" applyBorder="1" applyAlignment="1">
      <alignment/>
    </xf>
    <xf numFmtId="179" fontId="4" fillId="34" borderId="24" xfId="42" applyFont="1" applyFill="1" applyBorder="1" applyAlignment="1">
      <alignment horizontal="center"/>
    </xf>
    <xf numFmtId="213" fontId="53" fillId="34" borderId="24" xfId="42" applyNumberFormat="1" applyFont="1" applyFill="1" applyBorder="1" applyAlignment="1">
      <alignment/>
    </xf>
    <xf numFmtId="213" fontId="4" fillId="34" borderId="24" xfId="42" applyNumberFormat="1" applyFont="1" applyFill="1" applyBorder="1" applyAlignment="1">
      <alignment horizontal="center"/>
    </xf>
    <xf numFmtId="213" fontId="4" fillId="34" borderId="24" xfId="42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54" fillId="0" borderId="24" xfId="0" applyFont="1" applyFill="1" applyBorder="1" applyAlignment="1">
      <alignment horizontal="left"/>
    </xf>
    <xf numFmtId="0" fontId="54" fillId="0" borderId="24" xfId="0" applyFont="1" applyFill="1" applyBorder="1" applyAlignment="1">
      <alignment horizontal="center"/>
    </xf>
    <xf numFmtId="213" fontId="4" fillId="0" borderId="24" xfId="42" applyNumberFormat="1" applyFont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213" fontId="4" fillId="36" borderId="24" xfId="42" applyNumberFormat="1" applyFont="1" applyFill="1" applyBorder="1" applyAlignment="1">
      <alignment horizontal="center"/>
    </xf>
    <xf numFmtId="213" fontId="4" fillId="36" borderId="24" xfId="42" applyNumberFormat="1" applyFont="1" applyFill="1" applyBorder="1" applyAlignment="1">
      <alignment/>
    </xf>
    <xf numFmtId="3" fontId="55" fillId="39" borderId="24" xfId="0" applyNumberFormat="1" applyFont="1" applyFill="1" applyBorder="1" applyAlignment="1">
      <alignment/>
    </xf>
    <xf numFmtId="2" fontId="4" fillId="37" borderId="24" xfId="0" applyNumberFormat="1" applyFont="1" applyFill="1" applyBorder="1" applyAlignment="1">
      <alignment/>
    </xf>
    <xf numFmtId="2" fontId="4" fillId="40" borderId="24" xfId="0" applyNumberFormat="1" applyFont="1" applyFill="1" applyBorder="1" applyAlignment="1">
      <alignment/>
    </xf>
    <xf numFmtId="0" fontId="56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213" fontId="51" fillId="0" borderId="24" xfId="42" applyNumberFormat="1" applyFont="1" applyBorder="1" applyAlignment="1">
      <alignment/>
    </xf>
    <xf numFmtId="0" fontId="0" fillId="35" borderId="24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 wrapText="1"/>
    </xf>
    <xf numFmtId="179" fontId="23" fillId="35" borderId="24" xfId="42" applyFont="1" applyFill="1" applyBorder="1" applyAlignment="1">
      <alignment horizontal="center" vertical="center" wrapText="1"/>
    </xf>
    <xf numFmtId="213" fontId="11" fillId="35" borderId="24" xfId="42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213" fontId="51" fillId="0" borderId="24" xfId="42" applyNumberFormat="1" applyFont="1" applyFill="1" applyBorder="1" applyAlignment="1">
      <alignment/>
    </xf>
    <xf numFmtId="213" fontId="0" fillId="0" borderId="24" xfId="42" applyNumberFormat="1" applyFont="1" applyFill="1" applyBorder="1" applyAlignment="1">
      <alignment horizontal="center"/>
    </xf>
    <xf numFmtId="213" fontId="0" fillId="0" borderId="24" xfId="42" applyNumberFormat="1" applyFont="1" applyFill="1" applyBorder="1" applyAlignment="1">
      <alignment/>
    </xf>
    <xf numFmtId="0" fontId="52" fillId="0" borderId="24" xfId="0" applyFont="1" applyFill="1" applyBorder="1" applyAlignment="1">
      <alignment horizontal="left" vertical="center"/>
    </xf>
    <xf numFmtId="0" fontId="25" fillId="36" borderId="24" xfId="0" applyFont="1" applyFill="1" applyBorder="1" applyAlignment="1">
      <alignment horizontal="center"/>
    </xf>
    <xf numFmtId="0" fontId="25" fillId="36" borderId="24" xfId="0" applyFont="1" applyFill="1" applyBorder="1" applyAlignment="1">
      <alignment/>
    </xf>
    <xf numFmtId="213" fontId="25" fillId="36" borderId="24" xfId="42" applyNumberFormat="1" applyFont="1" applyFill="1" applyBorder="1" applyAlignment="1">
      <alignment horizontal="center"/>
    </xf>
    <xf numFmtId="213" fontId="25" fillId="36" borderId="24" xfId="42" applyNumberFormat="1" applyFont="1" applyFill="1" applyBorder="1" applyAlignment="1">
      <alignment/>
    </xf>
    <xf numFmtId="0" fontId="22" fillId="0" borderId="24" xfId="0" applyFont="1" applyBorder="1" applyAlignment="1">
      <alignment/>
    </xf>
    <xf numFmtId="0" fontId="4" fillId="46" borderId="24" xfId="0" applyFont="1" applyFill="1" applyBorder="1" applyAlignment="1">
      <alignment horizontal="center"/>
    </xf>
    <xf numFmtId="0" fontId="4" fillId="46" borderId="24" xfId="0" applyNumberFormat="1" applyFont="1" applyFill="1" applyBorder="1" applyAlignment="1">
      <alignment horizontal="center"/>
    </xf>
    <xf numFmtId="0" fontId="4" fillId="46" borderId="24" xfId="0" applyFont="1" applyFill="1" applyBorder="1" applyAlignment="1">
      <alignment/>
    </xf>
    <xf numFmtId="213" fontId="4" fillId="46" borderId="24" xfId="42" applyNumberFormat="1" applyFont="1" applyFill="1" applyBorder="1" applyAlignment="1">
      <alignment horizontal="center"/>
    </xf>
    <xf numFmtId="213" fontId="4" fillId="46" borderId="24" xfId="42" applyNumberFormat="1" applyFont="1" applyFill="1" applyBorder="1" applyAlignment="1">
      <alignment/>
    </xf>
    <xf numFmtId="179" fontId="1" fillId="46" borderId="24" xfId="42" applyFont="1" applyFill="1" applyBorder="1" applyAlignment="1">
      <alignment horizontal="center"/>
    </xf>
    <xf numFmtId="179" fontId="1" fillId="0" borderId="24" xfId="42" applyFont="1" applyBorder="1" applyAlignment="1">
      <alignment horizontal="center"/>
    </xf>
    <xf numFmtId="213" fontId="15" fillId="0" borderId="24" xfId="42" applyNumberFormat="1" applyFont="1" applyBorder="1" applyAlignment="1">
      <alignment/>
    </xf>
    <xf numFmtId="213" fontId="78" fillId="37" borderId="24" xfId="42" applyNumberFormat="1" applyFont="1" applyFill="1" applyBorder="1" applyAlignment="1">
      <alignment horizontal="center"/>
    </xf>
    <xf numFmtId="213" fontId="78" fillId="37" borderId="24" xfId="42" applyNumberFormat="1" applyFont="1" applyFill="1" applyBorder="1" applyAlignment="1">
      <alignment/>
    </xf>
    <xf numFmtId="0" fontId="79" fillId="0" borderId="24" xfId="0" applyFont="1" applyBorder="1" applyAlignment="1">
      <alignment/>
    </xf>
    <xf numFmtId="213" fontId="49" fillId="34" borderId="24" xfId="42" applyNumberFormat="1" applyFont="1" applyFill="1" applyBorder="1" applyAlignment="1">
      <alignment/>
    </xf>
    <xf numFmtId="213" fontId="49" fillId="0" borderId="24" xfId="42" applyNumberFormat="1" applyFont="1" applyBorder="1" applyAlignment="1">
      <alignment/>
    </xf>
    <xf numFmtId="213" fontId="59" fillId="33" borderId="24" xfId="42" applyNumberFormat="1" applyFont="1" applyFill="1" applyBorder="1" applyAlignment="1">
      <alignment horizontal="center" vertical="center" wrapText="1"/>
    </xf>
    <xf numFmtId="213" fontId="59" fillId="35" borderId="24" xfId="42" applyNumberFormat="1" applyFont="1" applyFill="1" applyBorder="1" applyAlignment="1">
      <alignment horizontal="center" vertical="center" wrapText="1"/>
    </xf>
    <xf numFmtId="213" fontId="49" fillId="40" borderId="24" xfId="42" applyNumberFormat="1" applyFont="1" applyFill="1" applyBorder="1" applyAlignment="1">
      <alignment/>
    </xf>
    <xf numFmtId="213" fontId="49" fillId="0" borderId="24" xfId="42" applyNumberFormat="1" applyFont="1" applyFill="1" applyBorder="1" applyAlignment="1">
      <alignment/>
    </xf>
    <xf numFmtId="213" fontId="49" fillId="0" borderId="24" xfId="42" applyNumberFormat="1" applyFont="1" applyBorder="1" applyAlignment="1">
      <alignment horizontal="center"/>
    </xf>
    <xf numFmtId="213" fontId="49" fillId="36" borderId="24" xfId="42" applyNumberFormat="1" applyFont="1" applyFill="1" applyBorder="1" applyAlignment="1">
      <alignment horizontal="center"/>
    </xf>
    <xf numFmtId="213" fontId="49" fillId="46" borderId="24" xfId="42" applyNumberFormat="1" applyFont="1" applyFill="1" applyBorder="1" applyAlignment="1">
      <alignment/>
    </xf>
    <xf numFmtId="213" fontId="49" fillId="41" borderId="24" xfId="42" applyNumberFormat="1" applyFont="1" applyFill="1" applyBorder="1" applyAlignment="1">
      <alignment horizontal="center"/>
    </xf>
    <xf numFmtId="213" fontId="49" fillId="36" borderId="24" xfId="42" applyNumberFormat="1" applyFont="1" applyFill="1" applyBorder="1" applyAlignment="1">
      <alignment/>
    </xf>
    <xf numFmtId="213" fontId="49" fillId="39" borderId="24" xfId="42" applyNumberFormat="1" applyFont="1" applyFill="1" applyBorder="1" applyAlignment="1">
      <alignment/>
    </xf>
    <xf numFmtId="3" fontId="80" fillId="39" borderId="24" xfId="0" applyNumberFormat="1" applyFont="1" applyFill="1" applyBorder="1" applyAlignment="1">
      <alignment/>
    </xf>
    <xf numFmtId="213" fontId="49" fillId="45" borderId="24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14</xdr:col>
      <xdr:colOff>1200150</xdr:colOff>
      <xdr:row>0</xdr:row>
      <xdr:rowOff>1666875</xdr:rowOff>
    </xdr:to>
    <xdr:pic>
      <xdr:nvPicPr>
        <xdr:cNvPr id="1" name="Picture 40" descr="Skyline - blanka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80772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438</xdr:row>
      <xdr:rowOff>85725</xdr:rowOff>
    </xdr:from>
    <xdr:to>
      <xdr:col>14</xdr:col>
      <xdr:colOff>1219200</xdr:colOff>
      <xdr:row>440</xdr:row>
      <xdr:rowOff>66675</xdr:rowOff>
    </xdr:to>
    <xdr:pic>
      <xdr:nvPicPr>
        <xdr:cNvPr id="2" name="Picture 43" descr="bottom_wo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925050"/>
          <a:ext cx="810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7"/>
  <sheetViews>
    <sheetView tabSelected="1" zoomScale="75" zoomScaleNormal="75" zoomScaleSheetLayoutView="70" zoomScalePageLayoutView="0" workbookViewId="0" topLeftCell="A1">
      <selection activeCell="A10" sqref="A10"/>
    </sheetView>
  </sheetViews>
  <sheetFormatPr defaultColWidth="9.140625" defaultRowHeight="12.75"/>
  <cols>
    <col min="1" max="1" width="4.28125" style="61" customWidth="1"/>
    <col min="2" max="2" width="9.57421875" style="20" customWidth="1"/>
    <col min="3" max="3" width="14.140625" style="14" customWidth="1"/>
    <col min="4" max="4" width="20.00390625" style="20" hidden="1" customWidth="1"/>
    <col min="5" max="5" width="14.28125" style="20" customWidth="1"/>
    <col min="6" max="6" width="15.00390625" style="14" customWidth="1"/>
    <col min="7" max="7" width="15.00390625" style="14" hidden="1" customWidth="1"/>
    <col min="8" max="8" width="18.8515625" style="14" customWidth="1"/>
    <col min="9" max="9" width="18.7109375" style="14" hidden="1" customWidth="1"/>
    <col min="10" max="10" width="14.7109375" style="24" customWidth="1"/>
    <col min="11" max="11" width="16.7109375" style="19" customWidth="1"/>
    <col min="12" max="12" width="16.8515625" style="25" hidden="1" customWidth="1"/>
    <col min="13" max="13" width="17.8515625" style="26" hidden="1" customWidth="1"/>
    <col min="14" max="14" width="16.140625" style="26" hidden="1" customWidth="1"/>
    <col min="15" max="15" width="18.421875" style="62" customWidth="1"/>
    <col min="16" max="16384" width="9.140625" style="14" customWidth="1"/>
  </cols>
  <sheetData>
    <row r="1" spans="2:14" ht="132" customHeight="1">
      <c r="B1" s="3"/>
      <c r="C1" s="15"/>
      <c r="D1" s="16"/>
      <c r="E1" s="16"/>
      <c r="F1" s="17"/>
      <c r="G1" s="2"/>
      <c r="H1" s="2"/>
      <c r="I1" s="2"/>
      <c r="J1" s="18"/>
      <c r="K1" s="6"/>
      <c r="L1" s="4"/>
      <c r="M1" s="5"/>
      <c r="N1" s="60"/>
    </row>
    <row r="2" spans="3:14" ht="13.5" customHeight="1" thickBot="1">
      <c r="C2" s="21"/>
      <c r="D2" s="22"/>
      <c r="E2" s="22"/>
      <c r="F2" s="23"/>
      <c r="N2" s="27"/>
    </row>
    <row r="3" spans="2:15" ht="0.75" customHeight="1" thickBot="1">
      <c r="B3" s="28"/>
      <c r="C3" s="29"/>
      <c r="D3" s="30"/>
      <c r="E3" s="30"/>
      <c r="F3" s="29"/>
      <c r="G3" s="29"/>
      <c r="H3" s="29"/>
      <c r="I3" s="29"/>
      <c r="J3" s="31"/>
      <c r="K3" s="32"/>
      <c r="L3" s="33"/>
      <c r="M3" s="34"/>
      <c r="N3" s="34"/>
      <c r="O3" s="63"/>
    </row>
    <row r="4" spans="1:15" s="35" customFormat="1" ht="26.25" customHeight="1" hidden="1" thickBot="1">
      <c r="A4" s="61"/>
      <c r="B4" s="36"/>
      <c r="C4" s="37"/>
      <c r="D4" s="37"/>
      <c r="E4" s="37"/>
      <c r="F4" s="37"/>
      <c r="G4" s="37"/>
      <c r="H4" s="37"/>
      <c r="I4" s="37"/>
      <c r="J4" s="38"/>
      <c r="K4" s="37"/>
      <c r="L4" s="39"/>
      <c r="M4" s="40"/>
      <c r="N4" s="40"/>
      <c r="O4" s="62" t="s">
        <v>5</v>
      </c>
    </row>
    <row r="5" spans="1:15" s="41" customFormat="1" ht="47.25" customHeight="1" thickBot="1">
      <c r="A5" s="61"/>
      <c r="B5" s="54" t="s">
        <v>10</v>
      </c>
      <c r="C5" s="55" t="s">
        <v>12</v>
      </c>
      <c r="D5" s="56" t="s">
        <v>30</v>
      </c>
      <c r="E5" s="56" t="s">
        <v>11</v>
      </c>
      <c r="F5" s="56" t="s">
        <v>13</v>
      </c>
      <c r="G5" s="56" t="s">
        <v>14</v>
      </c>
      <c r="H5" s="56" t="s">
        <v>166</v>
      </c>
      <c r="I5" s="56" t="s">
        <v>16</v>
      </c>
      <c r="J5" s="57" t="s">
        <v>172</v>
      </c>
      <c r="K5" s="57" t="s">
        <v>18</v>
      </c>
      <c r="L5" s="7" t="s">
        <v>136</v>
      </c>
      <c r="M5" s="59" t="s">
        <v>19</v>
      </c>
      <c r="N5" s="59" t="s">
        <v>31</v>
      </c>
      <c r="O5" s="67" t="s">
        <v>171</v>
      </c>
    </row>
    <row r="6" spans="1:15" s="41" customFormat="1" ht="3.75" customHeight="1" hidden="1">
      <c r="A6" s="61"/>
      <c r="B6" s="42"/>
      <c r="C6" s="43"/>
      <c r="D6" s="44"/>
      <c r="E6" s="44"/>
      <c r="F6" s="44"/>
      <c r="G6" s="44"/>
      <c r="H6" s="44"/>
      <c r="I6" s="44"/>
      <c r="J6" s="45"/>
      <c r="K6" s="46"/>
      <c r="L6" s="47"/>
      <c r="M6" s="47"/>
      <c r="N6" s="47"/>
      <c r="O6" s="64"/>
    </row>
    <row r="7" spans="1:15" s="48" customFormat="1" ht="16.5" customHeight="1" hidden="1" thickBot="1">
      <c r="A7" s="61">
        <v>1</v>
      </c>
      <c r="B7" s="68">
        <v>1</v>
      </c>
      <c r="C7" s="69" t="s">
        <v>20</v>
      </c>
      <c r="D7" s="69" t="s">
        <v>32</v>
      </c>
      <c r="E7" s="69" t="s">
        <v>135</v>
      </c>
      <c r="F7" s="69" t="s">
        <v>9</v>
      </c>
      <c r="G7" s="70"/>
      <c r="H7" s="70"/>
      <c r="I7" s="71" t="s">
        <v>6</v>
      </c>
      <c r="J7" s="72">
        <v>62.58</v>
      </c>
      <c r="K7" s="69"/>
      <c r="L7" s="73"/>
      <c r="M7" s="71"/>
      <c r="N7" s="74"/>
      <c r="O7" s="75"/>
    </row>
    <row r="8" spans="1:15" s="48" customFormat="1" ht="16.5" customHeight="1" hidden="1" thickBot="1">
      <c r="A8" s="61"/>
      <c r="B8" s="76"/>
      <c r="C8" s="77"/>
      <c r="D8" s="77"/>
      <c r="E8" s="77"/>
      <c r="F8" s="77"/>
      <c r="G8" s="78"/>
      <c r="H8" s="78"/>
      <c r="I8" s="79" t="s">
        <v>7</v>
      </c>
      <c r="J8" s="80">
        <v>15.37</v>
      </c>
      <c r="K8" s="77"/>
      <c r="L8" s="81"/>
      <c r="M8" s="79"/>
      <c r="N8" s="82"/>
      <c r="O8" s="83"/>
    </row>
    <row r="9" spans="1:15" s="48" customFormat="1" ht="16.5" customHeight="1" hidden="1" thickBot="1">
      <c r="A9" s="61"/>
      <c r="B9" s="103"/>
      <c r="C9" s="104"/>
      <c r="D9" s="104"/>
      <c r="E9" s="104"/>
      <c r="F9" s="104"/>
      <c r="G9" s="122">
        <v>1</v>
      </c>
      <c r="H9" s="122">
        <v>1</v>
      </c>
      <c r="I9" s="106" t="s">
        <v>8</v>
      </c>
      <c r="J9" s="107">
        <v>6.5</v>
      </c>
      <c r="K9" s="107">
        <f>SUM(J7,J8,J9)</f>
        <v>84.45</v>
      </c>
      <c r="L9" s="108">
        <v>780</v>
      </c>
      <c r="M9" s="109">
        <f>K9*L9</f>
        <v>65871</v>
      </c>
      <c r="N9" s="110">
        <f>M9*20%</f>
        <v>13174.2</v>
      </c>
      <c r="O9" s="111">
        <f>M9+N9</f>
        <v>79045.2</v>
      </c>
    </row>
    <row r="10" spans="1:15" s="48" customFormat="1" ht="16.5" customHeight="1">
      <c r="A10" s="61"/>
      <c r="B10" s="81">
        <v>4</v>
      </c>
      <c r="C10" s="81" t="s">
        <v>20</v>
      </c>
      <c r="D10" s="81" t="s">
        <v>158</v>
      </c>
      <c r="E10" s="81" t="s">
        <v>157</v>
      </c>
      <c r="F10" s="81" t="s">
        <v>165</v>
      </c>
      <c r="G10" s="190"/>
      <c r="H10" s="190" t="s">
        <v>169</v>
      </c>
      <c r="I10" s="82"/>
      <c r="J10" s="191"/>
      <c r="K10" s="191">
        <v>126.46</v>
      </c>
      <c r="L10" s="95"/>
      <c r="M10" s="97"/>
      <c r="N10" s="97"/>
      <c r="O10" s="200">
        <v>118000</v>
      </c>
    </row>
    <row r="11" spans="1:15" s="48" customFormat="1" ht="16.5" customHeight="1">
      <c r="A11" s="61"/>
      <c r="B11" s="81"/>
      <c r="C11" s="81"/>
      <c r="D11" s="81"/>
      <c r="E11" s="81"/>
      <c r="F11" s="81"/>
      <c r="G11" s="190"/>
      <c r="H11" s="190" t="s">
        <v>167</v>
      </c>
      <c r="I11" s="82"/>
      <c r="J11" s="191"/>
      <c r="K11" s="191"/>
      <c r="L11" s="95"/>
      <c r="M11" s="97"/>
      <c r="N11" s="97"/>
      <c r="O11" s="200"/>
    </row>
    <row r="12" spans="1:15" s="48" customFormat="1" ht="16.5" customHeight="1">
      <c r="A12" s="61"/>
      <c r="B12" s="81"/>
      <c r="C12" s="81"/>
      <c r="D12" s="81"/>
      <c r="E12" s="81"/>
      <c r="F12" s="81"/>
      <c r="G12" s="190">
        <v>1</v>
      </c>
      <c r="H12" s="190"/>
      <c r="I12" s="82"/>
      <c r="J12" s="191"/>
      <c r="K12" s="249"/>
      <c r="L12" s="95">
        <v>780</v>
      </c>
      <c r="M12" s="97">
        <f>K10*L12</f>
        <v>98638.79999999999</v>
      </c>
      <c r="N12" s="97">
        <f>M12*20%</f>
        <v>19727.76</v>
      </c>
      <c r="O12" s="268"/>
    </row>
    <row r="13" spans="1:15" s="48" customFormat="1" ht="16.5" customHeight="1">
      <c r="A13" s="61"/>
      <c r="B13" s="81">
        <v>5</v>
      </c>
      <c r="C13" s="81" t="s">
        <v>137</v>
      </c>
      <c r="D13" s="81" t="s">
        <v>35</v>
      </c>
      <c r="E13" s="81" t="s">
        <v>135</v>
      </c>
      <c r="F13" s="81" t="s">
        <v>168</v>
      </c>
      <c r="G13" s="190"/>
      <c r="H13" s="190" t="s">
        <v>167</v>
      </c>
      <c r="I13" s="82" t="s">
        <v>6</v>
      </c>
      <c r="J13" s="191">
        <v>89.13</v>
      </c>
      <c r="K13" s="268"/>
      <c r="L13" s="95"/>
      <c r="M13" s="97" t="e">
        <f>#REF!*L13</f>
        <v>#REF!</v>
      </c>
      <c r="N13" s="97" t="e">
        <f>M13*20%</f>
        <v>#REF!</v>
      </c>
      <c r="O13" s="277" t="s">
        <v>174</v>
      </c>
    </row>
    <row r="14" spans="1:15" s="48" customFormat="1" ht="16.5" customHeight="1" hidden="1" thickBot="1">
      <c r="A14" s="61"/>
      <c r="B14" s="81"/>
      <c r="C14" s="81"/>
      <c r="D14" s="81"/>
      <c r="E14" s="81"/>
      <c r="F14" s="81"/>
      <c r="G14" s="190"/>
      <c r="H14" s="190"/>
      <c r="I14" s="82" t="s">
        <v>7</v>
      </c>
      <c r="J14" s="81"/>
      <c r="K14" s="268"/>
      <c r="L14" s="95"/>
      <c r="M14" s="97">
        <f>J14*L14</f>
        <v>0</v>
      </c>
      <c r="N14" s="97">
        <f>M14*20%</f>
        <v>0</v>
      </c>
      <c r="O14" s="278"/>
    </row>
    <row r="15" spans="1:15" s="48" customFormat="1" ht="17.25" customHeight="1" hidden="1" thickBot="1">
      <c r="A15" s="61"/>
      <c r="B15" s="81"/>
      <c r="C15" s="81"/>
      <c r="D15" s="81"/>
      <c r="E15" s="81"/>
      <c r="F15" s="81"/>
      <c r="G15" s="192">
        <v>1</v>
      </c>
      <c r="H15" s="192"/>
      <c r="I15" s="82" t="s">
        <v>8</v>
      </c>
      <c r="J15" s="191"/>
      <c r="K15" s="268"/>
      <c r="L15" s="95">
        <v>780</v>
      </c>
      <c r="M15" s="97">
        <f>J15*L15</f>
        <v>0</v>
      </c>
      <c r="N15" s="97">
        <f>M15*20%</f>
        <v>0</v>
      </c>
      <c r="O15" s="279"/>
    </row>
    <row r="16" spans="1:15" s="48" customFormat="1" ht="16.5" customHeight="1" hidden="1" thickBot="1">
      <c r="A16" s="61">
        <v>4</v>
      </c>
      <c r="B16" s="81">
        <v>8</v>
      </c>
      <c r="C16" s="81" t="s">
        <v>137</v>
      </c>
      <c r="D16" s="81" t="s">
        <v>146</v>
      </c>
      <c r="E16" s="81" t="s">
        <v>0</v>
      </c>
      <c r="F16" s="81" t="s">
        <v>9</v>
      </c>
      <c r="G16" s="192"/>
      <c r="H16" s="192"/>
      <c r="I16" s="82" t="s">
        <v>6</v>
      </c>
      <c r="J16" s="191"/>
      <c r="K16" s="268"/>
      <c r="L16" s="95"/>
      <c r="M16" s="97"/>
      <c r="N16" s="97"/>
      <c r="O16" s="278"/>
    </row>
    <row r="17" spans="1:15" s="48" customFormat="1" ht="16.5" customHeight="1" hidden="1" thickBot="1">
      <c r="A17" s="61"/>
      <c r="B17" s="81"/>
      <c r="C17" s="81"/>
      <c r="D17" s="81"/>
      <c r="E17" s="81"/>
      <c r="F17" s="81"/>
      <c r="G17" s="192"/>
      <c r="H17" s="192"/>
      <c r="I17" s="82" t="s">
        <v>7</v>
      </c>
      <c r="J17" s="191"/>
      <c r="K17" s="268"/>
      <c r="L17" s="95"/>
      <c r="M17" s="97"/>
      <c r="N17" s="97"/>
      <c r="O17" s="278"/>
    </row>
    <row r="18" spans="1:15" s="48" customFormat="1" ht="16.5" customHeight="1" hidden="1" thickBot="1">
      <c r="A18" s="61"/>
      <c r="B18" s="81"/>
      <c r="C18" s="81"/>
      <c r="D18" s="81"/>
      <c r="E18" s="81"/>
      <c r="F18" s="81"/>
      <c r="G18" s="192">
        <v>1</v>
      </c>
      <c r="H18" s="192">
        <v>1</v>
      </c>
      <c r="I18" s="82" t="s">
        <v>8</v>
      </c>
      <c r="J18" s="191" t="e">
        <f>SUM(#REF!,#REF!,#REF!)</f>
        <v>#REF!</v>
      </c>
      <c r="K18" s="268"/>
      <c r="L18" s="95">
        <v>780</v>
      </c>
      <c r="M18" s="97" t="e">
        <f>J18*L18</f>
        <v>#REF!</v>
      </c>
      <c r="N18" s="97" t="e">
        <f>M18*20%</f>
        <v>#REF!</v>
      </c>
      <c r="O18" s="278" t="e">
        <f>M18+N18</f>
        <v>#REF!</v>
      </c>
    </row>
    <row r="19" spans="1:15" s="48" customFormat="1" ht="16.5" customHeight="1" hidden="1" thickBot="1">
      <c r="A19" s="61">
        <v>5</v>
      </c>
      <c r="B19" s="81">
        <v>12</v>
      </c>
      <c r="C19" s="81" t="s">
        <v>139</v>
      </c>
      <c r="D19" s="81" t="s">
        <v>159</v>
      </c>
      <c r="E19" s="81" t="s">
        <v>0</v>
      </c>
      <c r="F19" s="81" t="s">
        <v>9</v>
      </c>
      <c r="G19" s="192"/>
      <c r="H19" s="192"/>
      <c r="I19" s="82" t="s">
        <v>6</v>
      </c>
      <c r="J19" s="191"/>
      <c r="K19" s="268"/>
      <c r="L19" s="95"/>
      <c r="M19" s="97"/>
      <c r="N19" s="97"/>
      <c r="O19" s="278"/>
    </row>
    <row r="20" spans="1:15" s="48" customFormat="1" ht="16.5" customHeight="1" hidden="1" thickBot="1">
      <c r="A20" s="61"/>
      <c r="B20" s="81"/>
      <c r="C20" s="81"/>
      <c r="D20" s="81"/>
      <c r="E20" s="81"/>
      <c r="F20" s="81"/>
      <c r="G20" s="192"/>
      <c r="H20" s="192"/>
      <c r="I20" s="82" t="s">
        <v>7</v>
      </c>
      <c r="J20" s="191"/>
      <c r="K20" s="268"/>
      <c r="L20" s="95"/>
      <c r="M20" s="97"/>
      <c r="N20" s="97"/>
      <c r="O20" s="278"/>
    </row>
    <row r="21" spans="1:15" s="48" customFormat="1" ht="16.5" customHeight="1" hidden="1" thickBot="1">
      <c r="A21" s="61"/>
      <c r="B21" s="81"/>
      <c r="C21" s="81"/>
      <c r="D21" s="81"/>
      <c r="E21" s="81"/>
      <c r="F21" s="81"/>
      <c r="G21" s="192">
        <v>1</v>
      </c>
      <c r="H21" s="192">
        <v>1</v>
      </c>
      <c r="I21" s="82" t="s">
        <v>8</v>
      </c>
      <c r="J21" s="191" t="e">
        <f>SUM(#REF!,#REF!,#REF!)</f>
        <v>#REF!</v>
      </c>
      <c r="K21" s="268"/>
      <c r="L21" s="95">
        <v>780</v>
      </c>
      <c r="M21" s="97" t="e">
        <f>J21*L21</f>
        <v>#REF!</v>
      </c>
      <c r="N21" s="97" t="e">
        <f aca="true" t="shared" si="0" ref="N21:N33">M21*20%</f>
        <v>#REF!</v>
      </c>
      <c r="O21" s="278" t="e">
        <f aca="true" t="shared" si="1" ref="O21:O33">M21+N21</f>
        <v>#REF!</v>
      </c>
    </row>
    <row r="22" spans="1:15" s="48" customFormat="1" ht="16.5" customHeight="1" hidden="1" thickBot="1">
      <c r="A22" s="61">
        <v>6</v>
      </c>
      <c r="B22" s="81">
        <v>14</v>
      </c>
      <c r="C22" s="81" t="s">
        <v>140</v>
      </c>
      <c r="D22" s="81" t="s">
        <v>36</v>
      </c>
      <c r="E22" s="81" t="s">
        <v>34</v>
      </c>
      <c r="F22" s="81" t="s">
        <v>9</v>
      </c>
      <c r="G22" s="190"/>
      <c r="H22" s="190"/>
      <c r="I22" s="82" t="s">
        <v>6</v>
      </c>
      <c r="J22" s="81"/>
      <c r="K22" s="268"/>
      <c r="L22" s="95"/>
      <c r="M22" s="97">
        <f>J22*L22</f>
        <v>0</v>
      </c>
      <c r="N22" s="97">
        <f t="shared" si="0"/>
        <v>0</v>
      </c>
      <c r="O22" s="278">
        <f t="shared" si="1"/>
        <v>0</v>
      </c>
    </row>
    <row r="23" spans="1:15" s="48" customFormat="1" ht="16.5" customHeight="1" hidden="1" thickBot="1">
      <c r="A23" s="61"/>
      <c r="B23" s="81"/>
      <c r="C23" s="81"/>
      <c r="D23" s="81"/>
      <c r="E23" s="81"/>
      <c r="F23" s="81"/>
      <c r="G23" s="190"/>
      <c r="H23" s="190"/>
      <c r="I23" s="82" t="s">
        <v>7</v>
      </c>
      <c r="J23" s="81"/>
      <c r="K23" s="268"/>
      <c r="L23" s="95"/>
      <c r="M23" s="97">
        <f>J23*L23</f>
        <v>0</v>
      </c>
      <c r="N23" s="97">
        <f t="shared" si="0"/>
        <v>0</v>
      </c>
      <c r="O23" s="278">
        <f t="shared" si="1"/>
        <v>0</v>
      </c>
    </row>
    <row r="24" spans="1:15" s="48" customFormat="1" ht="16.5" customHeight="1" hidden="1" thickBot="1">
      <c r="A24" s="61"/>
      <c r="B24" s="81"/>
      <c r="C24" s="81"/>
      <c r="D24" s="81"/>
      <c r="E24" s="81"/>
      <c r="F24" s="81"/>
      <c r="G24" s="192">
        <v>1</v>
      </c>
      <c r="H24" s="192">
        <v>1</v>
      </c>
      <c r="I24" s="82" t="s">
        <v>8</v>
      </c>
      <c r="J24" s="191" t="e">
        <f>SUM(#REF!,#REF!,#REF!)</f>
        <v>#REF!</v>
      </c>
      <c r="K24" s="268"/>
      <c r="L24" s="95">
        <v>780</v>
      </c>
      <c r="M24" s="97" t="e">
        <f>J24*L24</f>
        <v>#REF!</v>
      </c>
      <c r="N24" s="97" t="e">
        <f t="shared" si="0"/>
        <v>#REF!</v>
      </c>
      <c r="O24" s="278" t="e">
        <f t="shared" si="1"/>
        <v>#REF!</v>
      </c>
    </row>
    <row r="25" spans="1:15" s="48" customFormat="1" ht="21" customHeight="1">
      <c r="A25" s="61"/>
      <c r="B25" s="81">
        <v>16</v>
      </c>
      <c r="C25" s="81" t="s">
        <v>137</v>
      </c>
      <c r="D25" s="81" t="s">
        <v>37</v>
      </c>
      <c r="E25" s="81" t="s">
        <v>135</v>
      </c>
      <c r="F25" s="81" t="s">
        <v>165</v>
      </c>
      <c r="G25" s="190"/>
      <c r="H25" s="190" t="s">
        <v>167</v>
      </c>
      <c r="I25" s="82" t="s">
        <v>6</v>
      </c>
      <c r="J25" s="191">
        <v>135.65</v>
      </c>
      <c r="K25" s="268"/>
      <c r="L25" s="95"/>
      <c r="M25" s="97" t="e">
        <f>#REF!*L25</f>
        <v>#REF!</v>
      </c>
      <c r="N25" s="97" t="e">
        <f t="shared" si="0"/>
        <v>#REF!</v>
      </c>
      <c r="O25" s="277" t="s">
        <v>174</v>
      </c>
    </row>
    <row r="26" spans="2:15" ht="16.5" customHeight="1" hidden="1">
      <c r="B26" s="81"/>
      <c r="C26" s="81"/>
      <c r="D26" s="81"/>
      <c r="E26" s="81"/>
      <c r="F26" s="81"/>
      <c r="G26" s="190"/>
      <c r="H26" s="190"/>
      <c r="I26" s="82" t="s">
        <v>7</v>
      </c>
      <c r="J26" s="82"/>
      <c r="K26" s="276"/>
      <c r="L26" s="95"/>
      <c r="M26" s="97">
        <f>J26*L26</f>
        <v>0</v>
      </c>
      <c r="N26" s="97">
        <f t="shared" si="0"/>
        <v>0</v>
      </c>
      <c r="O26" s="200"/>
    </row>
    <row r="27" spans="2:15" ht="20.25" customHeight="1" hidden="1" thickBot="1">
      <c r="B27" s="81"/>
      <c r="C27" s="81"/>
      <c r="D27" s="81"/>
      <c r="E27" s="81"/>
      <c r="F27" s="81"/>
      <c r="G27" s="192">
        <v>1</v>
      </c>
      <c r="H27" s="192">
        <v>1</v>
      </c>
      <c r="I27" s="82" t="s">
        <v>8</v>
      </c>
      <c r="J27" s="191" t="e">
        <f>SUM(J25,#REF!,#REF!)</f>
        <v>#REF!</v>
      </c>
      <c r="K27" s="276"/>
      <c r="L27" s="95">
        <v>780</v>
      </c>
      <c r="M27" s="97" t="e">
        <f>J27*L27</f>
        <v>#REF!</v>
      </c>
      <c r="N27" s="97" t="e">
        <f t="shared" si="0"/>
        <v>#REF!</v>
      </c>
      <c r="O27" s="200" t="e">
        <f t="shared" si="1"/>
        <v>#REF!</v>
      </c>
    </row>
    <row r="28" spans="1:15" ht="16.5" customHeight="1" hidden="1">
      <c r="A28" s="61">
        <v>10</v>
      </c>
      <c r="B28" s="81">
        <v>19</v>
      </c>
      <c r="C28" s="81" t="s">
        <v>20</v>
      </c>
      <c r="D28" s="81" t="s">
        <v>38</v>
      </c>
      <c r="E28" s="81" t="s">
        <v>135</v>
      </c>
      <c r="F28" s="81" t="s">
        <v>9</v>
      </c>
      <c r="G28" s="190"/>
      <c r="H28" s="190"/>
      <c r="I28" s="82" t="s">
        <v>6</v>
      </c>
      <c r="J28" s="247"/>
      <c r="K28" s="276"/>
      <c r="L28" s="95"/>
      <c r="M28" s="97">
        <f>J28*L28</f>
        <v>0</v>
      </c>
      <c r="N28" s="97">
        <f t="shared" si="0"/>
        <v>0</v>
      </c>
      <c r="O28" s="200">
        <f t="shared" si="1"/>
        <v>0</v>
      </c>
    </row>
    <row r="29" spans="2:15" ht="16.5" customHeight="1" hidden="1">
      <c r="B29" s="81"/>
      <c r="C29" s="81"/>
      <c r="D29" s="81"/>
      <c r="E29" s="81"/>
      <c r="F29" s="81"/>
      <c r="G29" s="190"/>
      <c r="H29" s="190"/>
      <c r="I29" s="82" t="s">
        <v>7</v>
      </c>
      <c r="J29" s="247"/>
      <c r="K29" s="276"/>
      <c r="L29" s="95"/>
      <c r="M29" s="97">
        <f>J29*L29</f>
        <v>0</v>
      </c>
      <c r="N29" s="97">
        <f t="shared" si="0"/>
        <v>0</v>
      </c>
      <c r="O29" s="200">
        <f t="shared" si="1"/>
        <v>0</v>
      </c>
    </row>
    <row r="30" spans="2:15" ht="16.5" customHeight="1" hidden="1">
      <c r="B30" s="81"/>
      <c r="C30" s="81"/>
      <c r="D30" s="81"/>
      <c r="E30" s="81"/>
      <c r="F30" s="81"/>
      <c r="G30" s="190">
        <v>1</v>
      </c>
      <c r="H30" s="190">
        <v>1</v>
      </c>
      <c r="I30" s="82" t="s">
        <v>8</v>
      </c>
      <c r="J30" s="191" t="e">
        <f>SUM(#REF!,#REF!,#REF!)</f>
        <v>#REF!</v>
      </c>
      <c r="K30" s="276"/>
      <c r="L30" s="95">
        <v>780</v>
      </c>
      <c r="M30" s="97" t="e">
        <f>J30*L30</f>
        <v>#REF!</v>
      </c>
      <c r="N30" s="97" t="e">
        <f t="shared" si="0"/>
        <v>#REF!</v>
      </c>
      <c r="O30" s="200" t="e">
        <f t="shared" si="1"/>
        <v>#REF!</v>
      </c>
    </row>
    <row r="31" spans="1:15" ht="16.5" customHeight="1" hidden="1">
      <c r="A31" s="61">
        <v>11</v>
      </c>
      <c r="B31" s="81">
        <v>21</v>
      </c>
      <c r="C31" s="81" t="s">
        <v>137</v>
      </c>
      <c r="D31" s="81" t="s">
        <v>39</v>
      </c>
      <c r="E31" s="81" t="s">
        <v>33</v>
      </c>
      <c r="F31" s="81" t="s">
        <v>29</v>
      </c>
      <c r="G31" s="190"/>
      <c r="H31" s="190"/>
      <c r="I31" s="82" t="s">
        <v>6</v>
      </c>
      <c r="J31" s="247"/>
      <c r="K31" s="276"/>
      <c r="L31" s="95"/>
      <c r="M31" s="97">
        <f>J31*L31</f>
        <v>0</v>
      </c>
      <c r="N31" s="97">
        <f t="shared" si="0"/>
        <v>0</v>
      </c>
      <c r="O31" s="200">
        <f t="shared" si="1"/>
        <v>0</v>
      </c>
    </row>
    <row r="32" spans="2:15" ht="16.5" customHeight="1" hidden="1">
      <c r="B32" s="81"/>
      <c r="C32" s="81"/>
      <c r="D32" s="81"/>
      <c r="E32" s="81"/>
      <c r="F32" s="81"/>
      <c r="G32" s="190"/>
      <c r="H32" s="190"/>
      <c r="I32" s="82" t="s">
        <v>7</v>
      </c>
      <c r="J32" s="247"/>
      <c r="K32" s="276"/>
      <c r="L32" s="95"/>
      <c r="M32" s="97">
        <f>J32*L32</f>
        <v>0</v>
      </c>
      <c r="N32" s="97">
        <f t="shared" si="0"/>
        <v>0</v>
      </c>
      <c r="O32" s="200">
        <f t="shared" si="1"/>
        <v>0</v>
      </c>
    </row>
    <row r="33" spans="2:15" ht="16.5" customHeight="1" hidden="1" thickBot="1">
      <c r="B33" s="81"/>
      <c r="C33" s="81"/>
      <c r="D33" s="81"/>
      <c r="E33" s="81"/>
      <c r="F33" s="81"/>
      <c r="G33" s="190"/>
      <c r="H33" s="190">
        <v>1</v>
      </c>
      <c r="I33" s="82" t="s">
        <v>8</v>
      </c>
      <c r="J33" s="191" t="e">
        <f>SUM(#REF!,#REF!,#REF!)</f>
        <v>#REF!</v>
      </c>
      <c r="K33" s="276"/>
      <c r="L33" s="95">
        <v>780</v>
      </c>
      <c r="M33" s="97" t="e">
        <f>J33*L33</f>
        <v>#REF!</v>
      </c>
      <c r="N33" s="97" t="e">
        <f t="shared" si="0"/>
        <v>#REF!</v>
      </c>
      <c r="O33" s="200" t="e">
        <f t="shared" si="1"/>
        <v>#REF!</v>
      </c>
    </row>
    <row r="34" spans="2:15" ht="18" hidden="1">
      <c r="B34" s="206"/>
      <c r="C34" s="207"/>
      <c r="D34" s="206"/>
      <c r="E34" s="206"/>
      <c r="F34" s="207"/>
      <c r="G34" s="207"/>
      <c r="H34" s="207"/>
      <c r="I34" s="207"/>
      <c r="J34" s="208"/>
      <c r="K34" s="276"/>
      <c r="L34" s="209"/>
      <c r="M34" s="210"/>
      <c r="N34" s="210"/>
      <c r="O34" s="280"/>
    </row>
    <row r="35" spans="2:15" ht="18" hidden="1">
      <c r="B35" s="211"/>
      <c r="C35" s="250"/>
      <c r="D35" s="211"/>
      <c r="E35" s="211"/>
      <c r="F35" s="250"/>
      <c r="G35" s="251"/>
      <c r="H35" s="251"/>
      <c r="I35" s="250"/>
      <c r="J35" s="252"/>
      <c r="K35" s="276"/>
      <c r="L35" s="213"/>
      <c r="M35" s="214"/>
      <c r="N35" s="214"/>
      <c r="O35" s="281"/>
    </row>
    <row r="36" spans="2:15" ht="28.5" hidden="1">
      <c r="B36" s="211"/>
      <c r="C36" s="212" t="s">
        <v>42</v>
      </c>
      <c r="D36" s="212"/>
      <c r="E36" s="212"/>
      <c r="F36" s="212"/>
      <c r="G36" s="212"/>
      <c r="H36" s="212"/>
      <c r="I36" s="212"/>
      <c r="J36" s="212"/>
      <c r="K36" s="276"/>
      <c r="L36" s="213"/>
      <c r="M36" s="214"/>
      <c r="N36" s="214"/>
      <c r="O36" s="281" t="s">
        <v>4</v>
      </c>
    </row>
    <row r="37" spans="2:15" ht="36" hidden="1">
      <c r="B37" s="215" t="s">
        <v>10</v>
      </c>
      <c r="C37" s="216" t="s">
        <v>12</v>
      </c>
      <c r="D37" s="215" t="s">
        <v>30</v>
      </c>
      <c r="E37" s="215" t="s">
        <v>11</v>
      </c>
      <c r="F37" s="215" t="s">
        <v>13</v>
      </c>
      <c r="G37" s="215" t="s">
        <v>14</v>
      </c>
      <c r="H37" s="215" t="s">
        <v>15</v>
      </c>
      <c r="I37" s="215" t="s">
        <v>16</v>
      </c>
      <c r="J37" s="218" t="s">
        <v>18</v>
      </c>
      <c r="K37" s="276"/>
      <c r="L37" s="219" t="s">
        <v>136</v>
      </c>
      <c r="M37" s="219" t="s">
        <v>19</v>
      </c>
      <c r="N37" s="219" t="s">
        <v>31</v>
      </c>
      <c r="O37" s="282" t="s">
        <v>23</v>
      </c>
    </row>
    <row r="38" spans="2:15" ht="7.5" customHeight="1" hidden="1">
      <c r="B38" s="253"/>
      <c r="C38" s="254"/>
      <c r="D38" s="255"/>
      <c r="E38" s="255"/>
      <c r="F38" s="255"/>
      <c r="G38" s="255"/>
      <c r="H38" s="255"/>
      <c r="I38" s="255"/>
      <c r="J38" s="256"/>
      <c r="K38" s="276"/>
      <c r="L38" s="257"/>
      <c r="M38" s="257"/>
      <c r="N38" s="257"/>
      <c r="O38" s="283"/>
    </row>
    <row r="39" spans="1:15" ht="18" hidden="1">
      <c r="A39" s="61">
        <v>12</v>
      </c>
      <c r="B39" s="81">
        <v>31</v>
      </c>
      <c r="C39" s="81" t="s">
        <v>20</v>
      </c>
      <c r="D39" s="81" t="s">
        <v>43</v>
      </c>
      <c r="E39" s="81" t="s">
        <v>135</v>
      </c>
      <c r="F39" s="81" t="s">
        <v>9</v>
      </c>
      <c r="G39" s="190"/>
      <c r="H39" s="190"/>
      <c r="I39" s="82" t="s">
        <v>6</v>
      </c>
      <c r="J39" s="82"/>
      <c r="K39" s="276"/>
      <c r="L39" s="95"/>
      <c r="M39" s="97">
        <f>J39*L39</f>
        <v>0</v>
      </c>
      <c r="N39" s="97">
        <f aca="true" t="shared" si="2" ref="N39:N62">M39*20%</f>
        <v>0</v>
      </c>
      <c r="O39" s="200">
        <f aca="true" t="shared" si="3" ref="O39:O62">M39+N39</f>
        <v>0</v>
      </c>
    </row>
    <row r="40" spans="2:15" ht="18" hidden="1">
      <c r="B40" s="81"/>
      <c r="C40" s="81"/>
      <c r="D40" s="81"/>
      <c r="E40" s="81"/>
      <c r="F40" s="81"/>
      <c r="G40" s="190"/>
      <c r="H40" s="190"/>
      <c r="I40" s="82" t="s">
        <v>7</v>
      </c>
      <c r="J40" s="82"/>
      <c r="K40" s="276"/>
      <c r="L40" s="95"/>
      <c r="M40" s="97">
        <f>J40*L40</f>
        <v>0</v>
      </c>
      <c r="N40" s="97">
        <f t="shared" si="2"/>
        <v>0</v>
      </c>
      <c r="O40" s="200">
        <f t="shared" si="3"/>
        <v>0</v>
      </c>
    </row>
    <row r="41" spans="2:15" ht="18" hidden="1">
      <c r="B41" s="81"/>
      <c r="C41" s="81"/>
      <c r="D41" s="81"/>
      <c r="E41" s="81"/>
      <c r="F41" s="81"/>
      <c r="G41" s="190">
        <v>1</v>
      </c>
      <c r="H41" s="190">
        <v>1</v>
      </c>
      <c r="I41" s="82" t="s">
        <v>8</v>
      </c>
      <c r="J41" s="191" t="e">
        <f>SUM(#REF!,#REF!,#REF!)</f>
        <v>#REF!</v>
      </c>
      <c r="K41" s="276"/>
      <c r="L41" s="95">
        <v>780</v>
      </c>
      <c r="M41" s="97" t="e">
        <f>J41*L41</f>
        <v>#REF!</v>
      </c>
      <c r="N41" s="97" t="e">
        <f t="shared" si="2"/>
        <v>#REF!</v>
      </c>
      <c r="O41" s="200" t="e">
        <f t="shared" si="3"/>
        <v>#REF!</v>
      </c>
    </row>
    <row r="42" spans="1:15" ht="18" hidden="1">
      <c r="A42" s="61">
        <v>13</v>
      </c>
      <c r="B42" s="81">
        <v>34</v>
      </c>
      <c r="C42" s="81" t="s">
        <v>20</v>
      </c>
      <c r="D42" s="81" t="s">
        <v>44</v>
      </c>
      <c r="E42" s="81" t="s">
        <v>135</v>
      </c>
      <c r="F42" s="81" t="s">
        <v>9</v>
      </c>
      <c r="G42" s="190"/>
      <c r="H42" s="190"/>
      <c r="I42" s="82" t="s">
        <v>6</v>
      </c>
      <c r="J42" s="247"/>
      <c r="K42" s="276"/>
      <c r="L42" s="95"/>
      <c r="M42" s="97">
        <f>J42*L42</f>
        <v>0</v>
      </c>
      <c r="N42" s="97">
        <f t="shared" si="2"/>
        <v>0</v>
      </c>
      <c r="O42" s="200">
        <f t="shared" si="3"/>
        <v>0</v>
      </c>
    </row>
    <row r="43" spans="2:15" ht="18" hidden="1">
      <c r="B43" s="81"/>
      <c r="C43" s="81"/>
      <c r="D43" s="81"/>
      <c r="E43" s="81"/>
      <c r="F43" s="81"/>
      <c r="G43" s="190"/>
      <c r="H43" s="190"/>
      <c r="I43" s="82" t="s">
        <v>7</v>
      </c>
      <c r="J43" s="247"/>
      <c r="K43" s="276"/>
      <c r="L43" s="95"/>
      <c r="M43" s="97">
        <f>J43*L43</f>
        <v>0</v>
      </c>
      <c r="N43" s="97">
        <f t="shared" si="2"/>
        <v>0</v>
      </c>
      <c r="O43" s="200">
        <f t="shared" si="3"/>
        <v>0</v>
      </c>
    </row>
    <row r="44" spans="2:15" ht="18" hidden="1">
      <c r="B44" s="81"/>
      <c r="C44" s="81"/>
      <c r="D44" s="81"/>
      <c r="E44" s="81"/>
      <c r="F44" s="81"/>
      <c r="G44" s="192">
        <v>1</v>
      </c>
      <c r="H44" s="192">
        <v>1</v>
      </c>
      <c r="I44" s="82" t="s">
        <v>8</v>
      </c>
      <c r="J44" s="191" t="e">
        <f>SUM(#REF!,#REF!,#REF!)</f>
        <v>#REF!</v>
      </c>
      <c r="K44" s="276"/>
      <c r="L44" s="95">
        <v>780</v>
      </c>
      <c r="M44" s="97" t="e">
        <f>J44*L44</f>
        <v>#REF!</v>
      </c>
      <c r="N44" s="97" t="e">
        <f t="shared" si="2"/>
        <v>#REF!</v>
      </c>
      <c r="O44" s="200" t="e">
        <f t="shared" si="3"/>
        <v>#REF!</v>
      </c>
    </row>
    <row r="45" spans="1:15" ht="18" hidden="1">
      <c r="A45" s="61">
        <v>14</v>
      </c>
      <c r="B45" s="81">
        <v>36</v>
      </c>
      <c r="C45" s="81" t="s">
        <v>137</v>
      </c>
      <c r="D45" s="81" t="s">
        <v>45</v>
      </c>
      <c r="E45" s="81" t="s">
        <v>33</v>
      </c>
      <c r="F45" s="81" t="s">
        <v>29</v>
      </c>
      <c r="G45" s="190"/>
      <c r="H45" s="190"/>
      <c r="I45" s="82" t="s">
        <v>6</v>
      </c>
      <c r="J45" s="247"/>
      <c r="K45" s="276"/>
      <c r="L45" s="95"/>
      <c r="M45" s="97">
        <f>J45*L45</f>
        <v>0</v>
      </c>
      <c r="N45" s="97">
        <f t="shared" si="2"/>
        <v>0</v>
      </c>
      <c r="O45" s="200">
        <f t="shared" si="3"/>
        <v>0</v>
      </c>
    </row>
    <row r="46" spans="2:15" ht="18" hidden="1">
      <c r="B46" s="81"/>
      <c r="C46" s="81"/>
      <c r="D46" s="81"/>
      <c r="E46" s="81"/>
      <c r="F46" s="81"/>
      <c r="G46" s="190"/>
      <c r="H46" s="190"/>
      <c r="I46" s="82" t="s">
        <v>7</v>
      </c>
      <c r="J46" s="247"/>
      <c r="K46" s="276"/>
      <c r="L46" s="95"/>
      <c r="M46" s="97">
        <f>J46*L46</f>
        <v>0</v>
      </c>
      <c r="N46" s="97">
        <f t="shared" si="2"/>
        <v>0</v>
      </c>
      <c r="O46" s="200">
        <f t="shared" si="3"/>
        <v>0</v>
      </c>
    </row>
    <row r="47" spans="2:15" ht="18" hidden="1">
      <c r="B47" s="81"/>
      <c r="C47" s="81"/>
      <c r="D47" s="81"/>
      <c r="E47" s="81"/>
      <c r="F47" s="81"/>
      <c r="G47" s="190"/>
      <c r="H47" s="190">
        <v>1</v>
      </c>
      <c r="I47" s="82" t="s">
        <v>8</v>
      </c>
      <c r="J47" s="191" t="e">
        <f>SUM(#REF!,#REF!,#REF!)</f>
        <v>#REF!</v>
      </c>
      <c r="K47" s="276"/>
      <c r="L47" s="95">
        <v>500</v>
      </c>
      <c r="M47" s="97"/>
      <c r="N47" s="97">
        <f>M47*20%</f>
        <v>0</v>
      </c>
      <c r="O47" s="200">
        <v>24359</v>
      </c>
    </row>
    <row r="48" spans="1:15" ht="18" hidden="1">
      <c r="A48" s="61">
        <v>15</v>
      </c>
      <c r="B48" s="201">
        <v>43</v>
      </c>
      <c r="C48" s="201" t="s">
        <v>140</v>
      </c>
      <c r="D48" s="201" t="s">
        <v>46</v>
      </c>
      <c r="E48" s="201" t="s">
        <v>135</v>
      </c>
      <c r="F48" s="201" t="s">
        <v>9</v>
      </c>
      <c r="G48" s="202"/>
      <c r="H48" s="202"/>
      <c r="I48" s="203" t="s">
        <v>6</v>
      </c>
      <c r="J48" s="248"/>
      <c r="K48" s="276"/>
      <c r="L48" s="185"/>
      <c r="M48" s="186">
        <f>J48*L48</f>
        <v>0</v>
      </c>
      <c r="N48" s="186">
        <f t="shared" si="2"/>
        <v>0</v>
      </c>
      <c r="O48" s="284">
        <f t="shared" si="3"/>
        <v>0</v>
      </c>
    </row>
    <row r="49" spans="2:15" ht="18" hidden="1">
      <c r="B49" s="201"/>
      <c r="C49" s="201"/>
      <c r="D49" s="201"/>
      <c r="E49" s="201"/>
      <c r="F49" s="201"/>
      <c r="G49" s="202"/>
      <c r="H49" s="202"/>
      <c r="I49" s="203" t="s">
        <v>7</v>
      </c>
      <c r="J49" s="248"/>
      <c r="K49" s="276"/>
      <c r="L49" s="185"/>
      <c r="M49" s="186">
        <f>J49*L49</f>
        <v>0</v>
      </c>
      <c r="N49" s="186">
        <f t="shared" si="2"/>
        <v>0</v>
      </c>
      <c r="O49" s="284">
        <f t="shared" si="3"/>
        <v>0</v>
      </c>
    </row>
    <row r="50" spans="2:15" ht="18" hidden="1">
      <c r="B50" s="201"/>
      <c r="C50" s="201"/>
      <c r="D50" s="201"/>
      <c r="E50" s="201"/>
      <c r="F50" s="201"/>
      <c r="G50" s="220">
        <v>1</v>
      </c>
      <c r="H50" s="220">
        <v>1</v>
      </c>
      <c r="I50" s="203" t="s">
        <v>8</v>
      </c>
      <c r="J50" s="204" t="e">
        <f>SUM(#REF!,#REF!,#REF!)</f>
        <v>#REF!</v>
      </c>
      <c r="K50" s="276"/>
      <c r="L50" s="185">
        <v>680</v>
      </c>
      <c r="M50" s="186"/>
      <c r="N50" s="186">
        <f t="shared" si="2"/>
        <v>0</v>
      </c>
      <c r="O50" s="284">
        <v>57127</v>
      </c>
    </row>
    <row r="51" spans="1:15" ht="18" hidden="1">
      <c r="A51" s="61">
        <v>16</v>
      </c>
      <c r="B51" s="201">
        <v>45</v>
      </c>
      <c r="C51" s="201" t="s">
        <v>20</v>
      </c>
      <c r="D51" s="201" t="s">
        <v>47</v>
      </c>
      <c r="E51" s="201" t="s">
        <v>135</v>
      </c>
      <c r="F51" s="201" t="s">
        <v>9</v>
      </c>
      <c r="G51" s="202"/>
      <c r="H51" s="202"/>
      <c r="I51" s="203" t="s">
        <v>6</v>
      </c>
      <c r="J51" s="201"/>
      <c r="K51" s="276"/>
      <c r="L51" s="185"/>
      <c r="M51" s="186">
        <f>J51*L51</f>
        <v>0</v>
      </c>
      <c r="N51" s="186">
        <f t="shared" si="2"/>
        <v>0</v>
      </c>
      <c r="O51" s="284">
        <f t="shared" si="3"/>
        <v>0</v>
      </c>
    </row>
    <row r="52" spans="2:15" ht="18" hidden="1">
      <c r="B52" s="201"/>
      <c r="C52" s="201"/>
      <c r="D52" s="201"/>
      <c r="E52" s="201"/>
      <c r="F52" s="201"/>
      <c r="G52" s="202"/>
      <c r="H52" s="202"/>
      <c r="I52" s="203" t="s">
        <v>7</v>
      </c>
      <c r="J52" s="201"/>
      <c r="K52" s="276"/>
      <c r="L52" s="185"/>
      <c r="M52" s="186">
        <f>J52*L52</f>
        <v>0</v>
      </c>
      <c r="N52" s="186">
        <f t="shared" si="2"/>
        <v>0</v>
      </c>
      <c r="O52" s="284">
        <f t="shared" si="3"/>
        <v>0</v>
      </c>
    </row>
    <row r="53" spans="2:15" ht="18" hidden="1">
      <c r="B53" s="201"/>
      <c r="C53" s="201"/>
      <c r="D53" s="201"/>
      <c r="E53" s="201"/>
      <c r="F53" s="201"/>
      <c r="G53" s="220">
        <v>1</v>
      </c>
      <c r="H53" s="220">
        <v>1</v>
      </c>
      <c r="I53" s="203" t="s">
        <v>8</v>
      </c>
      <c r="J53" s="204" t="e">
        <f>SUM(#REF!,#REF!,#REF!)</f>
        <v>#REF!</v>
      </c>
      <c r="K53" s="276"/>
      <c r="L53" s="185">
        <v>780</v>
      </c>
      <c r="M53" s="186" t="e">
        <f>J53*L53</f>
        <v>#REF!</v>
      </c>
      <c r="N53" s="186" t="e">
        <f t="shared" si="2"/>
        <v>#REF!</v>
      </c>
      <c r="O53" s="284">
        <v>55737</v>
      </c>
    </row>
    <row r="54" spans="1:15" ht="18" hidden="1">
      <c r="A54" s="61">
        <v>17</v>
      </c>
      <c r="B54" s="81">
        <v>46</v>
      </c>
      <c r="C54" s="81" t="s">
        <v>20</v>
      </c>
      <c r="D54" s="81" t="s">
        <v>47</v>
      </c>
      <c r="E54" s="81" t="s">
        <v>135</v>
      </c>
      <c r="F54" s="81" t="s">
        <v>9</v>
      </c>
      <c r="G54" s="190"/>
      <c r="H54" s="190"/>
      <c r="I54" s="82" t="s">
        <v>6</v>
      </c>
      <c r="J54" s="81"/>
      <c r="K54" s="276"/>
      <c r="L54" s="95"/>
      <c r="M54" s="97">
        <f>J54*L54</f>
        <v>0</v>
      </c>
      <c r="N54" s="97">
        <f t="shared" si="2"/>
        <v>0</v>
      </c>
      <c r="O54" s="200">
        <f t="shared" si="3"/>
        <v>0</v>
      </c>
    </row>
    <row r="55" spans="2:15" ht="18" hidden="1">
      <c r="B55" s="81"/>
      <c r="C55" s="81"/>
      <c r="D55" s="81"/>
      <c r="E55" s="81"/>
      <c r="F55" s="81"/>
      <c r="G55" s="190"/>
      <c r="H55" s="190"/>
      <c r="I55" s="82" t="s">
        <v>7</v>
      </c>
      <c r="J55" s="81"/>
      <c r="K55" s="276"/>
      <c r="L55" s="95"/>
      <c r="M55" s="97">
        <f>J55*L55</f>
        <v>0</v>
      </c>
      <c r="N55" s="97">
        <f t="shared" si="2"/>
        <v>0</v>
      </c>
      <c r="O55" s="200">
        <f t="shared" si="3"/>
        <v>0</v>
      </c>
    </row>
    <row r="56" spans="2:15" ht="18" hidden="1">
      <c r="B56" s="81"/>
      <c r="C56" s="81"/>
      <c r="D56" s="81"/>
      <c r="E56" s="81"/>
      <c r="F56" s="81"/>
      <c r="G56" s="192">
        <v>1</v>
      </c>
      <c r="H56" s="192">
        <v>1</v>
      </c>
      <c r="I56" s="82" t="s">
        <v>8</v>
      </c>
      <c r="J56" s="191" t="e">
        <f>SUM(#REF!,#REF!,#REF!)</f>
        <v>#REF!</v>
      </c>
      <c r="K56" s="276"/>
      <c r="L56" s="95">
        <v>780</v>
      </c>
      <c r="M56" s="97" t="e">
        <f>J56*L56</f>
        <v>#REF!</v>
      </c>
      <c r="N56" s="97" t="e">
        <f t="shared" si="2"/>
        <v>#REF!</v>
      </c>
      <c r="O56" s="200" t="e">
        <f t="shared" si="3"/>
        <v>#REF!</v>
      </c>
    </row>
    <row r="57" spans="1:15" ht="18" hidden="1">
      <c r="A57" s="61">
        <v>18</v>
      </c>
      <c r="B57" s="81">
        <v>49</v>
      </c>
      <c r="C57" s="81" t="s">
        <v>20</v>
      </c>
      <c r="D57" s="81" t="s">
        <v>48</v>
      </c>
      <c r="E57" s="81" t="s">
        <v>0</v>
      </c>
      <c r="F57" s="81" t="s">
        <v>9</v>
      </c>
      <c r="G57" s="190"/>
      <c r="H57" s="190"/>
      <c r="I57" s="82" t="s">
        <v>6</v>
      </c>
      <c r="J57" s="81"/>
      <c r="K57" s="276"/>
      <c r="L57" s="95"/>
      <c r="M57" s="97">
        <f>J57*L57</f>
        <v>0</v>
      </c>
      <c r="N57" s="97">
        <f t="shared" si="2"/>
        <v>0</v>
      </c>
      <c r="O57" s="200">
        <f t="shared" si="3"/>
        <v>0</v>
      </c>
    </row>
    <row r="58" spans="2:15" ht="18" hidden="1">
      <c r="B58" s="81"/>
      <c r="C58" s="81"/>
      <c r="D58" s="81"/>
      <c r="E58" s="81"/>
      <c r="F58" s="81"/>
      <c r="G58" s="190"/>
      <c r="H58" s="190"/>
      <c r="I58" s="82" t="s">
        <v>7</v>
      </c>
      <c r="J58" s="81"/>
      <c r="K58" s="276"/>
      <c r="L58" s="95"/>
      <c r="M58" s="97">
        <f>J58*L58</f>
        <v>0</v>
      </c>
      <c r="N58" s="97">
        <f t="shared" si="2"/>
        <v>0</v>
      </c>
      <c r="O58" s="200">
        <f t="shared" si="3"/>
        <v>0</v>
      </c>
    </row>
    <row r="59" spans="2:15" ht="18" hidden="1">
      <c r="B59" s="81"/>
      <c r="C59" s="81"/>
      <c r="D59" s="81"/>
      <c r="E59" s="81"/>
      <c r="F59" s="81"/>
      <c r="G59" s="190">
        <v>1</v>
      </c>
      <c r="H59" s="190">
        <v>1</v>
      </c>
      <c r="I59" s="82" t="s">
        <v>8</v>
      </c>
      <c r="J59" s="191" t="e">
        <f>SUM(#REF!,#REF!,#REF!)</f>
        <v>#REF!</v>
      </c>
      <c r="K59" s="276"/>
      <c r="L59" s="95">
        <v>780</v>
      </c>
      <c r="M59" s="97" t="e">
        <f>J59*L59</f>
        <v>#REF!</v>
      </c>
      <c r="N59" s="97" t="e">
        <f t="shared" si="2"/>
        <v>#REF!</v>
      </c>
      <c r="O59" s="200" t="e">
        <f t="shared" si="3"/>
        <v>#REF!</v>
      </c>
    </row>
    <row r="60" spans="1:15" ht="18" hidden="1">
      <c r="A60" s="61">
        <v>19</v>
      </c>
      <c r="B60" s="81">
        <v>57</v>
      </c>
      <c r="C60" s="81" t="s">
        <v>139</v>
      </c>
      <c r="D60" s="81" t="s">
        <v>49</v>
      </c>
      <c r="E60" s="81" t="s">
        <v>0</v>
      </c>
      <c r="F60" s="81" t="s">
        <v>9</v>
      </c>
      <c r="G60" s="190"/>
      <c r="H60" s="190"/>
      <c r="I60" s="82" t="s">
        <v>6</v>
      </c>
      <c r="J60" s="81"/>
      <c r="K60" s="276"/>
      <c r="L60" s="95"/>
      <c r="M60" s="97">
        <f>J60*L60</f>
        <v>0</v>
      </c>
      <c r="N60" s="97">
        <f t="shared" si="2"/>
        <v>0</v>
      </c>
      <c r="O60" s="200">
        <f t="shared" si="3"/>
        <v>0</v>
      </c>
    </row>
    <row r="61" spans="2:15" ht="18" hidden="1">
      <c r="B61" s="81"/>
      <c r="C61" s="81"/>
      <c r="D61" s="81"/>
      <c r="E61" s="81"/>
      <c r="F61" s="81"/>
      <c r="G61" s="190"/>
      <c r="H61" s="190"/>
      <c r="I61" s="82" t="s">
        <v>7</v>
      </c>
      <c r="J61" s="81"/>
      <c r="K61" s="276"/>
      <c r="L61" s="95"/>
      <c r="M61" s="97">
        <f>J61*L61</f>
        <v>0</v>
      </c>
      <c r="N61" s="97">
        <f t="shared" si="2"/>
        <v>0</v>
      </c>
      <c r="O61" s="200">
        <f t="shared" si="3"/>
        <v>0</v>
      </c>
    </row>
    <row r="62" spans="2:15" ht="18" hidden="1">
      <c r="B62" s="81"/>
      <c r="C62" s="81"/>
      <c r="D62" s="81"/>
      <c r="E62" s="81"/>
      <c r="F62" s="81"/>
      <c r="G62" s="190">
        <v>1</v>
      </c>
      <c r="H62" s="190">
        <v>1</v>
      </c>
      <c r="I62" s="82" t="s">
        <v>8</v>
      </c>
      <c r="J62" s="191" t="e">
        <f>SUM(#REF!,#REF!,#REF!)</f>
        <v>#REF!</v>
      </c>
      <c r="K62" s="276"/>
      <c r="L62" s="95">
        <v>780</v>
      </c>
      <c r="M62" s="97" t="e">
        <f>J62*L62</f>
        <v>#REF!</v>
      </c>
      <c r="N62" s="97" t="e">
        <f t="shared" si="2"/>
        <v>#REF!</v>
      </c>
      <c r="O62" s="200" t="e">
        <f t="shared" si="3"/>
        <v>#REF!</v>
      </c>
    </row>
    <row r="63" spans="2:15" ht="18" hidden="1">
      <c r="B63" s="206"/>
      <c r="C63" s="207"/>
      <c r="D63" s="206"/>
      <c r="E63" s="206"/>
      <c r="F63" s="207"/>
      <c r="G63" s="207"/>
      <c r="H63" s="207"/>
      <c r="I63" s="207"/>
      <c r="J63" s="208"/>
      <c r="K63" s="276"/>
      <c r="L63" s="209"/>
      <c r="M63" s="210"/>
      <c r="N63" s="210"/>
      <c r="O63" s="280"/>
    </row>
    <row r="64" spans="2:15" ht="18" hidden="1">
      <c r="B64" s="258"/>
      <c r="C64" s="259"/>
      <c r="D64" s="258"/>
      <c r="E64" s="258"/>
      <c r="F64" s="259"/>
      <c r="G64" s="259"/>
      <c r="H64" s="259"/>
      <c r="I64" s="259"/>
      <c r="J64" s="260"/>
      <c r="K64" s="276"/>
      <c r="L64" s="261"/>
      <c r="M64" s="262"/>
      <c r="N64" s="262"/>
      <c r="O64" s="285"/>
    </row>
    <row r="65" spans="2:15" ht="28.5" hidden="1">
      <c r="B65" s="211"/>
      <c r="C65" s="263" t="s">
        <v>156</v>
      </c>
      <c r="D65" s="263"/>
      <c r="E65" s="263"/>
      <c r="F65" s="263"/>
      <c r="G65" s="263"/>
      <c r="H65" s="263"/>
      <c r="I65" s="263"/>
      <c r="J65" s="263"/>
      <c r="K65" s="276"/>
      <c r="L65" s="213"/>
      <c r="M65" s="214"/>
      <c r="N65" s="214"/>
      <c r="O65" s="286"/>
    </row>
    <row r="66" spans="2:15" ht="31.5" customHeight="1" hidden="1" thickBot="1">
      <c r="B66" s="215" t="s">
        <v>10</v>
      </c>
      <c r="C66" s="216" t="s">
        <v>12</v>
      </c>
      <c r="D66" s="215" t="s">
        <v>30</v>
      </c>
      <c r="E66" s="215" t="s">
        <v>11</v>
      </c>
      <c r="F66" s="215" t="s">
        <v>13</v>
      </c>
      <c r="G66" s="215" t="s">
        <v>14</v>
      </c>
      <c r="H66" s="215" t="s">
        <v>166</v>
      </c>
      <c r="I66" s="215" t="s">
        <v>16</v>
      </c>
      <c r="J66" s="218" t="s">
        <v>18</v>
      </c>
      <c r="K66" s="276"/>
      <c r="L66" s="219" t="s">
        <v>136</v>
      </c>
      <c r="M66" s="219" t="s">
        <v>19</v>
      </c>
      <c r="N66" s="219" t="s">
        <v>31</v>
      </c>
      <c r="O66" s="282" t="s">
        <v>23</v>
      </c>
    </row>
    <row r="67" spans="2:15" ht="7.5" customHeight="1" hidden="1">
      <c r="B67" s="264"/>
      <c r="C67" s="264"/>
      <c r="D67" s="265"/>
      <c r="E67" s="265"/>
      <c r="F67" s="265"/>
      <c r="G67" s="265"/>
      <c r="H67" s="265"/>
      <c r="I67" s="265"/>
      <c r="J67" s="265"/>
      <c r="K67" s="276"/>
      <c r="L67" s="266"/>
      <c r="M67" s="267"/>
      <c r="N67" s="267"/>
      <c r="O67" s="287"/>
    </row>
    <row r="68" spans="2:15" ht="24" customHeight="1">
      <c r="B68" s="81">
        <v>61</v>
      </c>
      <c r="C68" s="81" t="s">
        <v>20</v>
      </c>
      <c r="D68" s="81" t="s">
        <v>143</v>
      </c>
      <c r="E68" s="81" t="s">
        <v>135</v>
      </c>
      <c r="F68" s="81" t="s">
        <v>168</v>
      </c>
      <c r="G68" s="190"/>
      <c r="H68" s="190" t="s">
        <v>167</v>
      </c>
      <c r="I68" s="82" t="s">
        <v>6</v>
      </c>
      <c r="J68" s="191">
        <v>84.41</v>
      </c>
      <c r="K68" s="276"/>
      <c r="L68" s="95"/>
      <c r="M68" s="97" t="e">
        <f>#REF!*L68</f>
        <v>#REF!</v>
      </c>
      <c r="N68" s="97" t="e">
        <f aca="true" t="shared" si="4" ref="N68:N94">M68*20%</f>
        <v>#REF!</v>
      </c>
      <c r="O68" s="277" t="s">
        <v>174</v>
      </c>
    </row>
    <row r="69" spans="2:15" ht="0.75" customHeight="1">
      <c r="B69" s="81"/>
      <c r="C69" s="81"/>
      <c r="D69" s="81"/>
      <c r="E69" s="81"/>
      <c r="F69" s="81"/>
      <c r="G69" s="190"/>
      <c r="H69" s="190"/>
      <c r="I69" s="82" t="s">
        <v>7</v>
      </c>
      <c r="J69" s="191"/>
      <c r="K69" s="190"/>
      <c r="L69" s="95"/>
      <c r="M69" s="97">
        <f aca="true" t="shared" si="5" ref="M69:M109">K69*L69</f>
        <v>0</v>
      </c>
      <c r="N69" s="97">
        <f t="shared" si="4"/>
        <v>0</v>
      </c>
      <c r="O69" s="187"/>
    </row>
    <row r="70" spans="2:15" ht="22.5" customHeight="1">
      <c r="B70" s="269">
        <v>73</v>
      </c>
      <c r="C70" s="269" t="s">
        <v>140</v>
      </c>
      <c r="D70" s="269"/>
      <c r="E70" s="269"/>
      <c r="F70" s="269" t="s">
        <v>168</v>
      </c>
      <c r="G70" s="270">
        <v>1</v>
      </c>
      <c r="H70" s="270" t="s">
        <v>167</v>
      </c>
      <c r="I70" s="271" t="s">
        <v>8</v>
      </c>
      <c r="J70" s="274"/>
      <c r="K70" s="270">
        <v>84.59</v>
      </c>
      <c r="L70" s="272">
        <v>750</v>
      </c>
      <c r="M70" s="273" t="e">
        <f>#REF!*L70</f>
        <v>#REF!</v>
      </c>
      <c r="N70" s="273" t="e">
        <f t="shared" si="4"/>
        <v>#REF!</v>
      </c>
      <c r="O70" s="288">
        <v>65000</v>
      </c>
    </row>
    <row r="71" spans="1:15" ht="18" hidden="1">
      <c r="A71" s="61">
        <v>21</v>
      </c>
      <c r="B71" s="81">
        <v>64</v>
      </c>
      <c r="C71" s="81">
        <v>1</v>
      </c>
      <c r="D71" s="81" t="s">
        <v>144</v>
      </c>
      <c r="E71" s="81" t="s">
        <v>0</v>
      </c>
      <c r="F71" s="81" t="s">
        <v>9</v>
      </c>
      <c r="G71" s="190"/>
      <c r="H71" s="190"/>
      <c r="I71" s="82" t="s">
        <v>6</v>
      </c>
      <c r="J71" s="191">
        <v>63.31</v>
      </c>
      <c r="K71" s="190"/>
      <c r="L71" s="95"/>
      <c r="M71" s="97">
        <f t="shared" si="5"/>
        <v>0</v>
      </c>
      <c r="N71" s="97">
        <f t="shared" si="4"/>
        <v>0</v>
      </c>
      <c r="O71" s="187">
        <f aca="true" t="shared" si="6" ref="O71:O109">M71+N71</f>
        <v>0</v>
      </c>
    </row>
    <row r="72" spans="2:15" ht="18" hidden="1">
      <c r="B72" s="81"/>
      <c r="C72" s="81"/>
      <c r="D72" s="81"/>
      <c r="E72" s="81"/>
      <c r="F72" s="81"/>
      <c r="G72" s="190"/>
      <c r="H72" s="190"/>
      <c r="I72" s="82" t="s">
        <v>7</v>
      </c>
      <c r="J72" s="191">
        <v>21.93</v>
      </c>
      <c r="K72" s="190"/>
      <c r="L72" s="95"/>
      <c r="M72" s="97">
        <f t="shared" si="5"/>
        <v>0</v>
      </c>
      <c r="N72" s="97">
        <f t="shared" si="4"/>
        <v>0</v>
      </c>
      <c r="O72" s="187">
        <f t="shared" si="6"/>
        <v>0</v>
      </c>
    </row>
    <row r="73" spans="2:15" ht="18" hidden="1">
      <c r="B73" s="81"/>
      <c r="C73" s="81"/>
      <c r="D73" s="81"/>
      <c r="E73" s="81"/>
      <c r="F73" s="81"/>
      <c r="G73" s="192">
        <v>1</v>
      </c>
      <c r="H73" s="192">
        <v>1</v>
      </c>
      <c r="I73" s="82" t="s">
        <v>8</v>
      </c>
      <c r="J73" s="191">
        <v>6.99</v>
      </c>
      <c r="K73" s="190">
        <f>SUM(J71,J72,J73)</f>
        <v>92.23</v>
      </c>
      <c r="L73" s="95">
        <v>750</v>
      </c>
      <c r="M73" s="97">
        <f t="shared" si="5"/>
        <v>69172.5</v>
      </c>
      <c r="N73" s="97">
        <f t="shared" si="4"/>
        <v>13834.5</v>
      </c>
      <c r="O73" s="187">
        <f t="shared" si="6"/>
        <v>83007</v>
      </c>
    </row>
    <row r="74" spans="1:15" ht="18" hidden="1">
      <c r="A74" s="61">
        <v>22</v>
      </c>
      <c r="B74" s="81">
        <v>65</v>
      </c>
      <c r="C74" s="81">
        <v>2</v>
      </c>
      <c r="D74" s="81" t="s">
        <v>145</v>
      </c>
      <c r="E74" s="81" t="s">
        <v>135</v>
      </c>
      <c r="F74" s="81" t="s">
        <v>9</v>
      </c>
      <c r="G74" s="190"/>
      <c r="H74" s="190"/>
      <c r="I74" s="82" t="s">
        <v>6</v>
      </c>
      <c r="J74" s="191">
        <v>62.96</v>
      </c>
      <c r="K74" s="190"/>
      <c r="L74" s="95"/>
      <c r="M74" s="97">
        <f t="shared" si="5"/>
        <v>0</v>
      </c>
      <c r="N74" s="97">
        <f t="shared" si="4"/>
        <v>0</v>
      </c>
      <c r="O74" s="187">
        <f t="shared" si="6"/>
        <v>0</v>
      </c>
    </row>
    <row r="75" spans="2:15" ht="18" hidden="1">
      <c r="B75" s="81"/>
      <c r="C75" s="81"/>
      <c r="D75" s="81"/>
      <c r="E75" s="81"/>
      <c r="F75" s="81"/>
      <c r="G75" s="190"/>
      <c r="H75" s="190"/>
      <c r="I75" s="82" t="s">
        <v>7</v>
      </c>
      <c r="J75" s="191">
        <v>19.28</v>
      </c>
      <c r="K75" s="190"/>
      <c r="L75" s="95"/>
      <c r="M75" s="97">
        <f t="shared" si="5"/>
        <v>0</v>
      </c>
      <c r="N75" s="97">
        <f t="shared" si="4"/>
        <v>0</v>
      </c>
      <c r="O75" s="187">
        <f t="shared" si="6"/>
        <v>0</v>
      </c>
    </row>
    <row r="76" spans="2:15" ht="18" hidden="1">
      <c r="B76" s="81"/>
      <c r="C76" s="81"/>
      <c r="D76" s="81"/>
      <c r="E76" s="81"/>
      <c r="F76" s="81"/>
      <c r="G76" s="192">
        <v>1</v>
      </c>
      <c r="H76" s="192">
        <v>1</v>
      </c>
      <c r="I76" s="82" t="s">
        <v>8</v>
      </c>
      <c r="J76" s="191">
        <v>6.75</v>
      </c>
      <c r="K76" s="190">
        <f>SUM(J74,J75,J76)</f>
        <v>88.99000000000001</v>
      </c>
      <c r="L76" s="95">
        <v>750</v>
      </c>
      <c r="M76" s="97">
        <f t="shared" si="5"/>
        <v>66742.5</v>
      </c>
      <c r="N76" s="97">
        <f t="shared" si="4"/>
        <v>13348.5</v>
      </c>
      <c r="O76" s="187">
        <f t="shared" si="6"/>
        <v>80091</v>
      </c>
    </row>
    <row r="77" spans="1:15" ht="18" hidden="1">
      <c r="A77" s="61">
        <v>23</v>
      </c>
      <c r="B77" s="81">
        <v>68</v>
      </c>
      <c r="C77" s="81">
        <v>2</v>
      </c>
      <c r="D77" s="81" t="s">
        <v>146</v>
      </c>
      <c r="E77" s="81" t="s">
        <v>0</v>
      </c>
      <c r="F77" s="81" t="s">
        <v>9</v>
      </c>
      <c r="G77" s="190"/>
      <c r="H77" s="190"/>
      <c r="I77" s="82" t="s">
        <v>6</v>
      </c>
      <c r="J77" s="191">
        <v>63.31</v>
      </c>
      <c r="K77" s="190"/>
      <c r="L77" s="95"/>
      <c r="M77" s="97">
        <f t="shared" si="5"/>
        <v>0</v>
      </c>
      <c r="N77" s="97">
        <f t="shared" si="4"/>
        <v>0</v>
      </c>
      <c r="O77" s="187">
        <f t="shared" si="6"/>
        <v>0</v>
      </c>
    </row>
    <row r="78" spans="2:15" ht="18" hidden="1">
      <c r="B78" s="81"/>
      <c r="C78" s="81"/>
      <c r="D78" s="81"/>
      <c r="E78" s="81"/>
      <c r="F78" s="81"/>
      <c r="G78" s="190"/>
      <c r="H78" s="190"/>
      <c r="I78" s="82" t="s">
        <v>7</v>
      </c>
      <c r="J78" s="191">
        <v>27.81</v>
      </c>
      <c r="K78" s="190"/>
      <c r="L78" s="95"/>
      <c r="M78" s="97">
        <f t="shared" si="5"/>
        <v>0</v>
      </c>
      <c r="N78" s="97">
        <f t="shared" si="4"/>
        <v>0</v>
      </c>
      <c r="O78" s="187">
        <f t="shared" si="6"/>
        <v>0</v>
      </c>
    </row>
    <row r="79" spans="2:15" ht="18" hidden="1">
      <c r="B79" s="81"/>
      <c r="C79" s="81"/>
      <c r="D79" s="81"/>
      <c r="E79" s="81"/>
      <c r="F79" s="81"/>
      <c r="G79" s="192">
        <v>1</v>
      </c>
      <c r="H79" s="192">
        <v>1</v>
      </c>
      <c r="I79" s="82" t="s">
        <v>8</v>
      </c>
      <c r="J79" s="191">
        <v>7.47</v>
      </c>
      <c r="K79" s="190">
        <f>SUM(J77,J78,J79)</f>
        <v>98.59</v>
      </c>
      <c r="L79" s="95">
        <v>750</v>
      </c>
      <c r="M79" s="97">
        <f t="shared" si="5"/>
        <v>73942.5</v>
      </c>
      <c r="N79" s="97">
        <f t="shared" si="4"/>
        <v>14788.5</v>
      </c>
      <c r="O79" s="187">
        <f t="shared" si="6"/>
        <v>88731</v>
      </c>
    </row>
    <row r="80" spans="1:15" ht="18" hidden="1">
      <c r="A80" s="61">
        <v>24</v>
      </c>
      <c r="B80" s="194">
        <v>69</v>
      </c>
      <c r="C80" s="194">
        <v>3</v>
      </c>
      <c r="D80" s="194" t="s">
        <v>147</v>
      </c>
      <c r="E80" s="194" t="s">
        <v>135</v>
      </c>
      <c r="F80" s="194" t="s">
        <v>9</v>
      </c>
      <c r="G80" s="195"/>
      <c r="H80" s="195"/>
      <c r="I80" s="196" t="s">
        <v>6</v>
      </c>
      <c r="J80" s="197">
        <v>62.96</v>
      </c>
      <c r="K80" s="195"/>
      <c r="L80" s="188"/>
      <c r="M80" s="189">
        <f t="shared" si="5"/>
        <v>0</v>
      </c>
      <c r="N80" s="189">
        <f t="shared" si="4"/>
        <v>0</v>
      </c>
      <c r="O80" s="289">
        <f t="shared" si="6"/>
        <v>0</v>
      </c>
    </row>
    <row r="81" spans="2:15" ht="18" hidden="1">
      <c r="B81" s="194"/>
      <c r="C81" s="194"/>
      <c r="D81" s="194"/>
      <c r="E81" s="194"/>
      <c r="F81" s="194"/>
      <c r="G81" s="195"/>
      <c r="H81" s="195"/>
      <c r="I81" s="196" t="s">
        <v>7</v>
      </c>
      <c r="J81" s="197">
        <v>14.96</v>
      </c>
      <c r="K81" s="195"/>
      <c r="L81" s="188"/>
      <c r="M81" s="189">
        <f t="shared" si="5"/>
        <v>0</v>
      </c>
      <c r="N81" s="189">
        <f t="shared" si="4"/>
        <v>0</v>
      </c>
      <c r="O81" s="289">
        <f t="shared" si="6"/>
        <v>0</v>
      </c>
    </row>
    <row r="82" spans="2:15" ht="18" hidden="1">
      <c r="B82" s="194"/>
      <c r="C82" s="194"/>
      <c r="D82" s="194"/>
      <c r="E82" s="194"/>
      <c r="F82" s="194"/>
      <c r="G82" s="198">
        <v>1</v>
      </c>
      <c r="H82" s="198">
        <v>1</v>
      </c>
      <c r="I82" s="196" t="s">
        <v>8</v>
      </c>
      <c r="J82" s="197">
        <v>6.39</v>
      </c>
      <c r="K82" s="195">
        <f>SUM(J80,J81,J82)</f>
        <v>84.31</v>
      </c>
      <c r="L82" s="188">
        <v>750</v>
      </c>
      <c r="M82" s="189">
        <f t="shared" si="5"/>
        <v>63232.5</v>
      </c>
      <c r="N82" s="189">
        <f t="shared" si="4"/>
        <v>12646.5</v>
      </c>
      <c r="O82" s="289" t="s">
        <v>163</v>
      </c>
    </row>
    <row r="83" spans="1:15" ht="18" hidden="1">
      <c r="A83" s="61">
        <v>25</v>
      </c>
      <c r="B83" s="81">
        <v>72</v>
      </c>
      <c r="C83" s="81">
        <v>3</v>
      </c>
      <c r="D83" s="81" t="s">
        <v>148</v>
      </c>
      <c r="E83" s="81" t="s">
        <v>0</v>
      </c>
      <c r="F83" s="81" t="s">
        <v>9</v>
      </c>
      <c r="G83" s="190"/>
      <c r="H83" s="190"/>
      <c r="I83" s="82" t="s">
        <v>6</v>
      </c>
      <c r="J83" s="191">
        <v>63.31</v>
      </c>
      <c r="K83" s="190"/>
      <c r="L83" s="95"/>
      <c r="M83" s="97">
        <f t="shared" si="5"/>
        <v>0</v>
      </c>
      <c r="N83" s="97">
        <f t="shared" si="4"/>
        <v>0</v>
      </c>
      <c r="O83" s="187">
        <f t="shared" si="6"/>
        <v>0</v>
      </c>
    </row>
    <row r="84" spans="2:15" ht="18" hidden="1">
      <c r="B84" s="81"/>
      <c r="C84" s="81"/>
      <c r="D84" s="81"/>
      <c r="E84" s="81"/>
      <c r="F84" s="81"/>
      <c r="G84" s="190"/>
      <c r="H84" s="190"/>
      <c r="I84" s="82" t="s">
        <v>7</v>
      </c>
      <c r="J84" s="191">
        <v>21.93</v>
      </c>
      <c r="K84" s="190"/>
      <c r="L84" s="95"/>
      <c r="M84" s="97">
        <f t="shared" si="5"/>
        <v>0</v>
      </c>
      <c r="N84" s="97">
        <f t="shared" si="4"/>
        <v>0</v>
      </c>
      <c r="O84" s="187">
        <f t="shared" si="6"/>
        <v>0</v>
      </c>
    </row>
    <row r="85" spans="2:15" ht="18" hidden="1">
      <c r="B85" s="81"/>
      <c r="C85" s="81"/>
      <c r="D85" s="81"/>
      <c r="E85" s="81"/>
      <c r="F85" s="81"/>
      <c r="G85" s="192">
        <v>1</v>
      </c>
      <c r="H85" s="192">
        <v>1</v>
      </c>
      <c r="I85" s="82" t="s">
        <v>8</v>
      </c>
      <c r="J85" s="191">
        <v>6.99</v>
      </c>
      <c r="K85" s="190">
        <f>SUM(J83,J84,J85)</f>
        <v>92.23</v>
      </c>
      <c r="L85" s="95">
        <v>750</v>
      </c>
      <c r="M85" s="97">
        <f t="shared" si="5"/>
        <v>69172.5</v>
      </c>
      <c r="N85" s="97">
        <f t="shared" si="4"/>
        <v>13834.5</v>
      </c>
      <c r="O85" s="187">
        <f t="shared" si="6"/>
        <v>83007</v>
      </c>
    </row>
    <row r="86" spans="1:15" ht="18" hidden="1">
      <c r="A86" s="61">
        <v>26</v>
      </c>
      <c r="B86" s="81">
        <v>73</v>
      </c>
      <c r="C86" s="81">
        <v>4</v>
      </c>
      <c r="D86" s="81" t="s">
        <v>149</v>
      </c>
      <c r="E86" s="81" t="s">
        <v>135</v>
      </c>
      <c r="F86" s="81" t="s">
        <v>9</v>
      </c>
      <c r="G86" s="190"/>
      <c r="H86" s="190"/>
      <c r="I86" s="82" t="s">
        <v>6</v>
      </c>
      <c r="J86" s="191">
        <v>62.96</v>
      </c>
      <c r="K86" s="190"/>
      <c r="L86" s="95"/>
      <c r="M86" s="97">
        <f t="shared" si="5"/>
        <v>0</v>
      </c>
      <c r="N86" s="97">
        <f t="shared" si="4"/>
        <v>0</v>
      </c>
      <c r="O86" s="187">
        <f t="shared" si="6"/>
        <v>0</v>
      </c>
    </row>
    <row r="87" spans="2:15" ht="18" hidden="1">
      <c r="B87" s="81"/>
      <c r="C87" s="81"/>
      <c r="D87" s="81"/>
      <c r="E87" s="81"/>
      <c r="F87" s="81"/>
      <c r="G87" s="190"/>
      <c r="H87" s="190"/>
      <c r="I87" s="82" t="s">
        <v>7</v>
      </c>
      <c r="J87" s="191">
        <v>14.96</v>
      </c>
      <c r="K87" s="190"/>
      <c r="L87" s="95"/>
      <c r="M87" s="97">
        <f t="shared" si="5"/>
        <v>0</v>
      </c>
      <c r="N87" s="97">
        <f t="shared" si="4"/>
        <v>0</v>
      </c>
      <c r="O87" s="187">
        <f t="shared" si="6"/>
        <v>0</v>
      </c>
    </row>
    <row r="88" spans="2:15" ht="18" hidden="1">
      <c r="B88" s="81"/>
      <c r="C88" s="81"/>
      <c r="D88" s="81"/>
      <c r="E88" s="81"/>
      <c r="F88" s="81"/>
      <c r="G88" s="192">
        <v>1</v>
      </c>
      <c r="H88" s="192">
        <v>1</v>
      </c>
      <c r="I88" s="82" t="s">
        <v>8</v>
      </c>
      <c r="J88" s="191">
        <v>6.39</v>
      </c>
      <c r="K88" s="190">
        <f>SUM(J86,J87,J88)</f>
        <v>84.31</v>
      </c>
      <c r="L88" s="95">
        <v>750</v>
      </c>
      <c r="M88" s="97">
        <f t="shared" si="5"/>
        <v>63232.5</v>
      </c>
      <c r="N88" s="97">
        <f t="shared" si="4"/>
        <v>12646.5</v>
      </c>
      <c r="O88" s="187">
        <f t="shared" si="6"/>
        <v>75879</v>
      </c>
    </row>
    <row r="89" spans="2:15" ht="22.5" customHeight="1">
      <c r="B89" s="81">
        <v>76</v>
      </c>
      <c r="C89" s="81" t="s">
        <v>139</v>
      </c>
      <c r="D89" s="81" t="s">
        <v>150</v>
      </c>
      <c r="E89" s="81" t="s">
        <v>0</v>
      </c>
      <c r="F89" s="81" t="s">
        <v>165</v>
      </c>
      <c r="G89" s="190"/>
      <c r="H89" s="190" t="s">
        <v>173</v>
      </c>
      <c r="I89" s="82" t="s">
        <v>6</v>
      </c>
      <c r="J89" s="275"/>
      <c r="K89" s="191">
        <v>132.08</v>
      </c>
      <c r="L89" s="95"/>
      <c r="M89" s="97" t="e">
        <f>#REF!*L89</f>
        <v>#REF!</v>
      </c>
      <c r="N89" s="97" t="e">
        <f t="shared" si="4"/>
        <v>#REF!</v>
      </c>
      <c r="O89" s="187">
        <v>118000</v>
      </c>
    </row>
    <row r="90" spans="2:15" ht="21.75" customHeight="1" hidden="1" thickBot="1">
      <c r="B90" s="81"/>
      <c r="C90" s="81"/>
      <c r="D90" s="81"/>
      <c r="E90" s="81"/>
      <c r="F90" s="81"/>
      <c r="G90" s="190"/>
      <c r="H90" s="190"/>
      <c r="I90" s="82" t="s">
        <v>7</v>
      </c>
      <c r="J90" s="191"/>
      <c r="K90" s="190"/>
      <c r="L90" s="95"/>
      <c r="M90" s="97">
        <f t="shared" si="5"/>
        <v>0</v>
      </c>
      <c r="N90" s="97">
        <f t="shared" si="4"/>
        <v>0</v>
      </c>
      <c r="O90" s="281"/>
    </row>
    <row r="91" spans="2:16" ht="18" hidden="1">
      <c r="B91" s="81"/>
      <c r="C91" s="81"/>
      <c r="D91" s="81"/>
      <c r="E91" s="81"/>
      <c r="F91" s="81"/>
      <c r="G91" s="192">
        <v>1</v>
      </c>
      <c r="H91" s="192">
        <v>1</v>
      </c>
      <c r="I91" s="82" t="s">
        <v>8</v>
      </c>
      <c r="J91" s="191">
        <v>6.72</v>
      </c>
      <c r="K91" s="191">
        <f>SUM(K89,J90,J91)</f>
        <v>138.8</v>
      </c>
      <c r="L91" s="95">
        <v>820</v>
      </c>
      <c r="M91" s="97">
        <f t="shared" si="5"/>
        <v>113816.00000000001</v>
      </c>
      <c r="N91" s="97">
        <f t="shared" si="4"/>
        <v>22763.200000000004</v>
      </c>
      <c r="O91" s="187">
        <f t="shared" si="6"/>
        <v>136579.2</v>
      </c>
      <c r="P91" s="14" t="s">
        <v>142</v>
      </c>
    </row>
    <row r="92" spans="1:15" ht="18" hidden="1">
      <c r="A92" s="61">
        <v>28</v>
      </c>
      <c r="B92" s="81">
        <v>80</v>
      </c>
      <c r="C92" s="81">
        <v>2</v>
      </c>
      <c r="D92" s="81" t="s">
        <v>151</v>
      </c>
      <c r="E92" s="81" t="s">
        <v>135</v>
      </c>
      <c r="F92" s="81" t="s">
        <v>9</v>
      </c>
      <c r="G92" s="190"/>
      <c r="H92" s="190"/>
      <c r="I92" s="82" t="s">
        <v>6</v>
      </c>
      <c r="J92" s="191">
        <v>62.58</v>
      </c>
      <c r="K92" s="190"/>
      <c r="L92" s="95"/>
      <c r="M92" s="97">
        <f t="shared" si="5"/>
        <v>0</v>
      </c>
      <c r="N92" s="97">
        <f t="shared" si="4"/>
        <v>0</v>
      </c>
      <c r="O92" s="187">
        <f t="shared" si="6"/>
        <v>0</v>
      </c>
    </row>
    <row r="93" spans="2:15" ht="18" hidden="1">
      <c r="B93" s="81"/>
      <c r="C93" s="81"/>
      <c r="D93" s="81"/>
      <c r="E93" s="81"/>
      <c r="F93" s="81"/>
      <c r="G93" s="190"/>
      <c r="H93" s="190"/>
      <c r="I93" s="82" t="s">
        <v>7</v>
      </c>
      <c r="J93" s="191">
        <v>19.69</v>
      </c>
      <c r="K93" s="190"/>
      <c r="L93" s="95"/>
      <c r="M93" s="97">
        <f t="shared" si="5"/>
        <v>0</v>
      </c>
      <c r="N93" s="97">
        <f t="shared" si="4"/>
        <v>0</v>
      </c>
      <c r="O93" s="187">
        <f t="shared" si="6"/>
        <v>0</v>
      </c>
    </row>
    <row r="94" spans="2:15" ht="18" hidden="1">
      <c r="B94" s="81"/>
      <c r="C94" s="81"/>
      <c r="D94" s="81"/>
      <c r="E94" s="81"/>
      <c r="F94" s="81"/>
      <c r="G94" s="190">
        <v>1</v>
      </c>
      <c r="H94" s="190">
        <v>1</v>
      </c>
      <c r="I94" s="82" t="s">
        <v>8</v>
      </c>
      <c r="J94" s="191">
        <v>6.75</v>
      </c>
      <c r="K94" s="190">
        <f>SUM(J92,J93,J94)</f>
        <v>89.02</v>
      </c>
      <c r="L94" s="95">
        <v>750</v>
      </c>
      <c r="M94" s="97">
        <f t="shared" si="5"/>
        <v>66765</v>
      </c>
      <c r="N94" s="97">
        <f t="shared" si="4"/>
        <v>13353</v>
      </c>
      <c r="O94" s="187">
        <f t="shared" si="6"/>
        <v>80118</v>
      </c>
    </row>
    <row r="95" spans="1:15" ht="18" hidden="1">
      <c r="A95" s="61">
        <v>29</v>
      </c>
      <c r="B95" s="81">
        <v>82</v>
      </c>
      <c r="C95" s="81">
        <v>2</v>
      </c>
      <c r="D95" s="81" t="s">
        <v>152</v>
      </c>
      <c r="E95" s="81" t="s">
        <v>33</v>
      </c>
      <c r="F95" s="81" t="s">
        <v>29</v>
      </c>
      <c r="G95" s="190"/>
      <c r="H95" s="190"/>
      <c r="I95" s="82" t="s">
        <v>6</v>
      </c>
      <c r="J95" s="191">
        <v>31.35</v>
      </c>
      <c r="K95" s="190"/>
      <c r="L95" s="95"/>
      <c r="M95" s="97">
        <f t="shared" si="5"/>
        <v>0</v>
      </c>
      <c r="N95" s="97">
        <v>0</v>
      </c>
      <c r="O95" s="187">
        <f t="shared" si="6"/>
        <v>0</v>
      </c>
    </row>
    <row r="96" spans="2:15" ht="18" hidden="1">
      <c r="B96" s="81"/>
      <c r="C96" s="81"/>
      <c r="D96" s="81"/>
      <c r="E96" s="81"/>
      <c r="F96" s="81"/>
      <c r="G96" s="190"/>
      <c r="H96" s="190"/>
      <c r="I96" s="82" t="s">
        <v>7</v>
      </c>
      <c r="J96" s="191">
        <v>14.6</v>
      </c>
      <c r="K96" s="190"/>
      <c r="L96" s="95"/>
      <c r="M96" s="97">
        <f t="shared" si="5"/>
        <v>0</v>
      </c>
      <c r="N96" s="97">
        <f aca="true" t="shared" si="7" ref="N96:N109">M96*20%</f>
        <v>0</v>
      </c>
      <c r="O96" s="187">
        <f t="shared" si="6"/>
        <v>0</v>
      </c>
    </row>
    <row r="97" spans="2:15" ht="18" hidden="1">
      <c r="B97" s="81"/>
      <c r="C97" s="81"/>
      <c r="D97" s="81"/>
      <c r="E97" s="81"/>
      <c r="F97" s="81"/>
      <c r="G97" s="190"/>
      <c r="H97" s="190">
        <v>1</v>
      </c>
      <c r="I97" s="82" t="s">
        <v>8</v>
      </c>
      <c r="J97" s="191">
        <v>3.77</v>
      </c>
      <c r="K97" s="190">
        <f>SUM(J95,J96,J97)</f>
        <v>49.720000000000006</v>
      </c>
      <c r="L97" s="95">
        <v>750</v>
      </c>
      <c r="M97" s="97">
        <f t="shared" si="5"/>
        <v>37290.00000000001</v>
      </c>
      <c r="N97" s="97">
        <f t="shared" si="7"/>
        <v>7458.000000000002</v>
      </c>
      <c r="O97" s="187">
        <f t="shared" si="6"/>
        <v>44748.00000000001</v>
      </c>
    </row>
    <row r="98" spans="1:15" ht="18" hidden="1">
      <c r="A98" s="61">
        <v>30</v>
      </c>
      <c r="B98" s="81">
        <v>83</v>
      </c>
      <c r="C98" s="81">
        <v>2</v>
      </c>
      <c r="D98" s="81" t="s">
        <v>153</v>
      </c>
      <c r="E98" s="81" t="s">
        <v>0</v>
      </c>
      <c r="F98" s="81" t="s">
        <v>9</v>
      </c>
      <c r="G98" s="190"/>
      <c r="H98" s="190"/>
      <c r="I98" s="82" t="s">
        <v>6</v>
      </c>
      <c r="J98" s="191">
        <v>63.31</v>
      </c>
      <c r="K98" s="190"/>
      <c r="L98" s="95"/>
      <c r="M98" s="97">
        <f t="shared" si="5"/>
        <v>0</v>
      </c>
      <c r="N98" s="97">
        <f t="shared" si="7"/>
        <v>0</v>
      </c>
      <c r="O98" s="187">
        <f t="shared" si="6"/>
        <v>0</v>
      </c>
    </row>
    <row r="99" spans="2:15" ht="18" hidden="1">
      <c r="B99" s="81"/>
      <c r="C99" s="81"/>
      <c r="D99" s="81"/>
      <c r="E99" s="81"/>
      <c r="F99" s="81"/>
      <c r="G99" s="190"/>
      <c r="H99" s="190"/>
      <c r="I99" s="82" t="s">
        <v>7</v>
      </c>
      <c r="J99" s="191">
        <v>27.81</v>
      </c>
      <c r="K99" s="190"/>
      <c r="L99" s="95"/>
      <c r="M99" s="97">
        <f t="shared" si="5"/>
        <v>0</v>
      </c>
      <c r="N99" s="97">
        <f t="shared" si="7"/>
        <v>0</v>
      </c>
      <c r="O99" s="187">
        <f t="shared" si="6"/>
        <v>0</v>
      </c>
    </row>
    <row r="100" spans="2:15" ht="18" hidden="1">
      <c r="B100" s="81"/>
      <c r="C100" s="81"/>
      <c r="D100" s="81"/>
      <c r="E100" s="81"/>
      <c r="F100" s="81"/>
      <c r="G100" s="190">
        <v>1</v>
      </c>
      <c r="H100" s="190">
        <v>1</v>
      </c>
      <c r="I100" s="82" t="s">
        <v>8</v>
      </c>
      <c r="J100" s="191">
        <v>7.47</v>
      </c>
      <c r="K100" s="190">
        <f>SUM(J98,J99,J100)</f>
        <v>98.59</v>
      </c>
      <c r="L100" s="95">
        <v>750</v>
      </c>
      <c r="M100" s="97">
        <f t="shared" si="5"/>
        <v>73942.5</v>
      </c>
      <c r="N100" s="97">
        <f t="shared" si="7"/>
        <v>14788.5</v>
      </c>
      <c r="O100" s="187">
        <f t="shared" si="6"/>
        <v>88731</v>
      </c>
    </row>
    <row r="101" spans="1:15" ht="18" hidden="1">
      <c r="A101" s="61">
        <v>31</v>
      </c>
      <c r="B101" s="194">
        <v>84</v>
      </c>
      <c r="C101" s="194">
        <v>2</v>
      </c>
      <c r="D101" s="194" t="s">
        <v>153</v>
      </c>
      <c r="E101" s="194" t="s">
        <v>0</v>
      </c>
      <c r="F101" s="194" t="s">
        <v>9</v>
      </c>
      <c r="G101" s="195"/>
      <c r="H101" s="195"/>
      <c r="I101" s="196" t="s">
        <v>6</v>
      </c>
      <c r="J101" s="197">
        <v>62.58</v>
      </c>
      <c r="K101" s="195"/>
      <c r="L101" s="188"/>
      <c r="M101" s="189">
        <f t="shared" si="5"/>
        <v>0</v>
      </c>
      <c r="N101" s="189">
        <f t="shared" si="7"/>
        <v>0</v>
      </c>
      <c r="O101" s="289">
        <f t="shared" si="6"/>
        <v>0</v>
      </c>
    </row>
    <row r="102" spans="2:15" ht="18" hidden="1">
      <c r="B102" s="194"/>
      <c r="C102" s="194"/>
      <c r="D102" s="194"/>
      <c r="E102" s="194"/>
      <c r="F102" s="194"/>
      <c r="G102" s="195"/>
      <c r="H102" s="195"/>
      <c r="I102" s="196" t="s">
        <v>7</v>
      </c>
      <c r="J102" s="197">
        <v>15.37</v>
      </c>
      <c r="K102" s="195"/>
      <c r="L102" s="188"/>
      <c r="M102" s="189">
        <f t="shared" si="5"/>
        <v>0</v>
      </c>
      <c r="N102" s="189">
        <f t="shared" si="7"/>
        <v>0</v>
      </c>
      <c r="O102" s="289">
        <f t="shared" si="6"/>
        <v>0</v>
      </c>
    </row>
    <row r="103" spans="2:15" ht="18" hidden="1">
      <c r="B103" s="194"/>
      <c r="C103" s="194"/>
      <c r="D103" s="194"/>
      <c r="E103" s="194"/>
      <c r="F103" s="194"/>
      <c r="G103" s="195">
        <v>1</v>
      </c>
      <c r="H103" s="195">
        <v>1</v>
      </c>
      <c r="I103" s="196" t="s">
        <v>8</v>
      </c>
      <c r="J103" s="197">
        <v>6.39</v>
      </c>
      <c r="K103" s="195">
        <f>SUM(J101,J102,J103)</f>
        <v>84.34</v>
      </c>
      <c r="L103" s="188">
        <v>750</v>
      </c>
      <c r="M103" s="189">
        <f t="shared" si="5"/>
        <v>63255</v>
      </c>
      <c r="N103" s="189">
        <f t="shared" si="7"/>
        <v>12651</v>
      </c>
      <c r="O103" s="289" t="s">
        <v>163</v>
      </c>
    </row>
    <row r="104" spans="1:15" ht="18" hidden="1">
      <c r="A104" s="61">
        <v>32</v>
      </c>
      <c r="B104" s="81">
        <v>87</v>
      </c>
      <c r="C104" s="81">
        <v>3</v>
      </c>
      <c r="D104" s="81" t="s">
        <v>154</v>
      </c>
      <c r="E104" s="81" t="s">
        <v>0</v>
      </c>
      <c r="F104" s="81" t="s">
        <v>9</v>
      </c>
      <c r="G104" s="190"/>
      <c r="H104" s="190"/>
      <c r="I104" s="82" t="s">
        <v>6</v>
      </c>
      <c r="J104" s="191">
        <v>63.31</v>
      </c>
      <c r="K104" s="190"/>
      <c r="L104" s="95"/>
      <c r="M104" s="97">
        <f t="shared" si="5"/>
        <v>0</v>
      </c>
      <c r="N104" s="97">
        <f t="shared" si="7"/>
        <v>0</v>
      </c>
      <c r="O104" s="187">
        <f t="shared" si="6"/>
        <v>0</v>
      </c>
    </row>
    <row r="105" spans="2:15" ht="18" hidden="1">
      <c r="B105" s="81"/>
      <c r="C105" s="81"/>
      <c r="D105" s="81"/>
      <c r="E105" s="81"/>
      <c r="F105" s="81"/>
      <c r="G105" s="190"/>
      <c r="H105" s="190"/>
      <c r="I105" s="82" t="s">
        <v>7</v>
      </c>
      <c r="J105" s="191">
        <v>21.93</v>
      </c>
      <c r="K105" s="190"/>
      <c r="L105" s="95"/>
      <c r="M105" s="97">
        <f t="shared" si="5"/>
        <v>0</v>
      </c>
      <c r="N105" s="97">
        <f t="shared" si="7"/>
        <v>0</v>
      </c>
      <c r="O105" s="187">
        <f t="shared" si="6"/>
        <v>0</v>
      </c>
    </row>
    <row r="106" spans="2:15" ht="18" hidden="1">
      <c r="B106" s="81"/>
      <c r="C106" s="81"/>
      <c r="D106" s="81"/>
      <c r="E106" s="81"/>
      <c r="F106" s="81"/>
      <c r="G106" s="190">
        <v>1</v>
      </c>
      <c r="H106" s="190">
        <v>1</v>
      </c>
      <c r="I106" s="82" t="s">
        <v>8</v>
      </c>
      <c r="J106" s="191">
        <v>6.99</v>
      </c>
      <c r="K106" s="190">
        <f>SUM(J104,J105,J106)</f>
        <v>92.23</v>
      </c>
      <c r="L106" s="95">
        <v>750</v>
      </c>
      <c r="M106" s="97">
        <f t="shared" si="5"/>
        <v>69172.5</v>
      </c>
      <c r="N106" s="97">
        <f t="shared" si="7"/>
        <v>13834.5</v>
      </c>
      <c r="O106" s="187">
        <f t="shared" si="6"/>
        <v>83007</v>
      </c>
    </row>
    <row r="107" spans="1:15" ht="18" hidden="1">
      <c r="A107" s="61">
        <v>33</v>
      </c>
      <c r="B107" s="81">
        <v>88</v>
      </c>
      <c r="C107" s="81">
        <v>4</v>
      </c>
      <c r="D107" s="81" t="s">
        <v>155</v>
      </c>
      <c r="E107" s="81" t="s">
        <v>135</v>
      </c>
      <c r="F107" s="81" t="s">
        <v>9</v>
      </c>
      <c r="G107" s="190"/>
      <c r="H107" s="190"/>
      <c r="I107" s="82" t="s">
        <v>6</v>
      </c>
      <c r="J107" s="191">
        <v>62.58</v>
      </c>
      <c r="K107" s="190"/>
      <c r="L107" s="95"/>
      <c r="M107" s="97">
        <f t="shared" si="5"/>
        <v>0</v>
      </c>
      <c r="N107" s="97">
        <f t="shared" si="7"/>
        <v>0</v>
      </c>
      <c r="O107" s="187">
        <f t="shared" si="6"/>
        <v>0</v>
      </c>
    </row>
    <row r="108" spans="2:15" ht="18" hidden="1">
      <c r="B108" s="81"/>
      <c r="C108" s="81"/>
      <c r="D108" s="81"/>
      <c r="E108" s="81"/>
      <c r="F108" s="81"/>
      <c r="G108" s="190"/>
      <c r="H108" s="190"/>
      <c r="I108" s="82" t="s">
        <v>7</v>
      </c>
      <c r="J108" s="191">
        <v>15.37</v>
      </c>
      <c r="K108" s="190"/>
      <c r="L108" s="95"/>
      <c r="M108" s="97">
        <f t="shared" si="5"/>
        <v>0</v>
      </c>
      <c r="N108" s="97">
        <f t="shared" si="7"/>
        <v>0</v>
      </c>
      <c r="O108" s="187">
        <f t="shared" si="6"/>
        <v>0</v>
      </c>
    </row>
    <row r="109" spans="2:15" ht="18" hidden="1">
      <c r="B109" s="81"/>
      <c r="C109" s="81"/>
      <c r="D109" s="81"/>
      <c r="E109" s="81"/>
      <c r="F109" s="81"/>
      <c r="G109" s="190">
        <v>1</v>
      </c>
      <c r="H109" s="190">
        <v>1</v>
      </c>
      <c r="I109" s="82" t="s">
        <v>8</v>
      </c>
      <c r="J109" s="191">
        <v>6.39</v>
      </c>
      <c r="K109" s="190">
        <f>SUM(J107,J108,J109)</f>
        <v>84.34</v>
      </c>
      <c r="L109" s="95">
        <v>750</v>
      </c>
      <c r="M109" s="97">
        <f t="shared" si="5"/>
        <v>63255</v>
      </c>
      <c r="N109" s="97">
        <f t="shared" si="7"/>
        <v>12651</v>
      </c>
      <c r="O109" s="187">
        <f t="shared" si="6"/>
        <v>75906</v>
      </c>
    </row>
    <row r="110" spans="2:15" ht="18" hidden="1">
      <c r="B110" s="233"/>
      <c r="C110" s="234"/>
      <c r="D110" s="233"/>
      <c r="E110" s="233"/>
      <c r="F110" s="234"/>
      <c r="G110" s="234"/>
      <c r="H110" s="234"/>
      <c r="I110" s="234"/>
      <c r="J110" s="235"/>
      <c r="K110" s="236"/>
      <c r="L110" s="237"/>
      <c r="M110" s="238"/>
      <c r="N110" s="238"/>
      <c r="O110" s="280"/>
    </row>
    <row r="111" spans="2:15" ht="18" hidden="1">
      <c r="B111" s="239"/>
      <c r="C111" s="240" t="s">
        <v>50</v>
      </c>
      <c r="D111" s="240"/>
      <c r="E111" s="240"/>
      <c r="F111" s="240"/>
      <c r="G111" s="240"/>
      <c r="H111" s="240"/>
      <c r="I111" s="240"/>
      <c r="J111" s="241"/>
      <c r="K111" s="240"/>
      <c r="L111" s="242"/>
      <c r="M111" s="193"/>
      <c r="N111" s="193"/>
      <c r="O111" s="281"/>
    </row>
    <row r="112" spans="2:15" ht="36" hidden="1">
      <c r="B112" s="215" t="s">
        <v>10</v>
      </c>
      <c r="C112" s="216" t="s">
        <v>12</v>
      </c>
      <c r="D112" s="215" t="s">
        <v>30</v>
      </c>
      <c r="E112" s="215" t="s">
        <v>11</v>
      </c>
      <c r="F112" s="215" t="s">
        <v>13</v>
      </c>
      <c r="G112" s="215" t="s">
        <v>14</v>
      </c>
      <c r="H112" s="215" t="s">
        <v>166</v>
      </c>
      <c r="I112" s="215" t="s">
        <v>16</v>
      </c>
      <c r="J112" s="217" t="s">
        <v>17</v>
      </c>
      <c r="K112" s="218" t="s">
        <v>18</v>
      </c>
      <c r="L112" s="219" t="s">
        <v>136</v>
      </c>
      <c r="M112" s="219" t="s">
        <v>19</v>
      </c>
      <c r="N112" s="219" t="s">
        <v>31</v>
      </c>
      <c r="O112" s="282" t="s">
        <v>23</v>
      </c>
    </row>
    <row r="113" spans="2:15" ht="0.75" customHeight="1" hidden="1" thickBot="1"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4"/>
      <c r="M113" s="245"/>
      <c r="N113" s="245"/>
      <c r="O113" s="290"/>
    </row>
    <row r="114" spans="1:15" ht="18" hidden="1">
      <c r="A114" s="61">
        <v>34</v>
      </c>
      <c r="B114" s="81">
        <v>91</v>
      </c>
      <c r="C114" s="81" t="s">
        <v>20</v>
      </c>
      <c r="D114" s="81" t="s">
        <v>51</v>
      </c>
      <c r="E114" s="81" t="s">
        <v>135</v>
      </c>
      <c r="F114" s="81" t="s">
        <v>9</v>
      </c>
      <c r="G114" s="190"/>
      <c r="H114" s="190"/>
      <c r="I114" s="82" t="s">
        <v>6</v>
      </c>
      <c r="J114" s="191">
        <v>62.96</v>
      </c>
      <c r="K114" s="190"/>
      <c r="L114" s="95"/>
      <c r="M114" s="97">
        <f aca="true" t="shared" si="8" ref="M114:M146">K114*L114</f>
        <v>0</v>
      </c>
      <c r="N114" s="97">
        <f aca="true" t="shared" si="9" ref="N114:N146">M114*20%</f>
        <v>0</v>
      </c>
      <c r="O114" s="200">
        <f aca="true" t="shared" si="10" ref="O114:O146">M114+N114</f>
        <v>0</v>
      </c>
    </row>
    <row r="115" spans="2:15" ht="18" hidden="1">
      <c r="B115" s="81"/>
      <c r="C115" s="81"/>
      <c r="D115" s="81"/>
      <c r="E115" s="81"/>
      <c r="F115" s="81"/>
      <c r="G115" s="190"/>
      <c r="H115" s="190"/>
      <c r="I115" s="82" t="s">
        <v>7</v>
      </c>
      <c r="J115" s="191">
        <v>14.96</v>
      </c>
      <c r="K115" s="190"/>
      <c r="L115" s="95"/>
      <c r="M115" s="97">
        <f t="shared" si="8"/>
        <v>0</v>
      </c>
      <c r="N115" s="97">
        <f t="shared" si="9"/>
        <v>0</v>
      </c>
      <c r="O115" s="200">
        <f t="shared" si="10"/>
        <v>0</v>
      </c>
    </row>
    <row r="116" spans="2:16" ht="18" hidden="1">
      <c r="B116" s="81"/>
      <c r="C116" s="81"/>
      <c r="D116" s="81"/>
      <c r="E116" s="81"/>
      <c r="F116" s="81"/>
      <c r="G116" s="190">
        <v>1</v>
      </c>
      <c r="H116" s="190">
        <v>1</v>
      </c>
      <c r="I116" s="82" t="s">
        <v>8</v>
      </c>
      <c r="J116" s="191">
        <v>6.39</v>
      </c>
      <c r="K116" s="190">
        <f>SUM(J114,J115,J116)</f>
        <v>84.31</v>
      </c>
      <c r="L116" s="95">
        <v>820</v>
      </c>
      <c r="M116" s="97">
        <f t="shared" si="8"/>
        <v>69134.2</v>
      </c>
      <c r="N116" s="97">
        <f t="shared" si="9"/>
        <v>13826.84</v>
      </c>
      <c r="O116" s="200">
        <f t="shared" si="10"/>
        <v>82961.04</v>
      </c>
      <c r="P116" s="14" t="s">
        <v>142</v>
      </c>
    </row>
    <row r="117" spans="1:15" ht="18" hidden="1">
      <c r="A117" s="61">
        <v>35</v>
      </c>
      <c r="B117" s="201">
        <v>92</v>
      </c>
      <c r="C117" s="201" t="s">
        <v>20</v>
      </c>
      <c r="D117" s="201" t="s">
        <v>52</v>
      </c>
      <c r="E117" s="201" t="s">
        <v>33</v>
      </c>
      <c r="F117" s="201" t="s">
        <v>29</v>
      </c>
      <c r="G117" s="202"/>
      <c r="H117" s="202"/>
      <c r="I117" s="203" t="s">
        <v>6</v>
      </c>
      <c r="J117" s="204">
        <v>30.43</v>
      </c>
      <c r="K117" s="202"/>
      <c r="L117" s="185"/>
      <c r="M117" s="186">
        <f t="shared" si="8"/>
        <v>0</v>
      </c>
      <c r="N117" s="186">
        <f t="shared" si="9"/>
        <v>0</v>
      </c>
      <c r="O117" s="284">
        <f t="shared" si="10"/>
        <v>0</v>
      </c>
    </row>
    <row r="118" spans="2:15" ht="18" hidden="1">
      <c r="B118" s="201"/>
      <c r="C118" s="201"/>
      <c r="D118" s="201"/>
      <c r="E118" s="201"/>
      <c r="F118" s="201"/>
      <c r="G118" s="202"/>
      <c r="H118" s="202"/>
      <c r="I118" s="203" t="s">
        <v>7</v>
      </c>
      <c r="J118" s="204">
        <v>11.2</v>
      </c>
      <c r="K118" s="202"/>
      <c r="L118" s="185"/>
      <c r="M118" s="186">
        <f t="shared" si="8"/>
        <v>0</v>
      </c>
      <c r="N118" s="186">
        <f t="shared" si="9"/>
        <v>0</v>
      </c>
      <c r="O118" s="284">
        <f t="shared" si="10"/>
        <v>0</v>
      </c>
    </row>
    <row r="119" spans="2:16" ht="18" hidden="1">
      <c r="B119" s="201"/>
      <c r="C119" s="201"/>
      <c r="D119" s="201"/>
      <c r="E119" s="201"/>
      <c r="F119" s="201"/>
      <c r="G119" s="220"/>
      <c r="H119" s="220">
        <v>1</v>
      </c>
      <c r="I119" s="203" t="s">
        <v>8</v>
      </c>
      <c r="J119" s="204">
        <v>3.41</v>
      </c>
      <c r="K119" s="202">
        <f>SUM(J117,J118,J119)</f>
        <v>45.03999999999999</v>
      </c>
      <c r="L119" s="185">
        <v>820</v>
      </c>
      <c r="M119" s="186">
        <f t="shared" si="8"/>
        <v>36932.799999999996</v>
      </c>
      <c r="N119" s="186">
        <f t="shared" si="9"/>
        <v>7386.5599999999995</v>
      </c>
      <c r="O119" s="284">
        <v>29726</v>
      </c>
      <c r="P119" s="14" t="s">
        <v>142</v>
      </c>
    </row>
    <row r="120" spans="1:15" ht="18" hidden="1">
      <c r="A120" s="61">
        <v>36</v>
      </c>
      <c r="B120" s="81">
        <v>94</v>
      </c>
      <c r="C120" s="81" t="s">
        <v>20</v>
      </c>
      <c r="D120" s="81" t="s">
        <v>53</v>
      </c>
      <c r="E120" s="81" t="s">
        <v>0</v>
      </c>
      <c r="F120" s="81" t="s">
        <v>9</v>
      </c>
      <c r="G120" s="190"/>
      <c r="H120" s="190"/>
      <c r="I120" s="82" t="s">
        <v>6</v>
      </c>
      <c r="J120" s="191">
        <v>63.31</v>
      </c>
      <c r="K120" s="190"/>
      <c r="L120" s="95"/>
      <c r="M120" s="97">
        <f t="shared" si="8"/>
        <v>0</v>
      </c>
      <c r="N120" s="97">
        <f t="shared" si="9"/>
        <v>0</v>
      </c>
      <c r="O120" s="200">
        <f t="shared" si="10"/>
        <v>0</v>
      </c>
    </row>
    <row r="121" spans="2:15" ht="18" hidden="1">
      <c r="B121" s="81"/>
      <c r="C121" s="81"/>
      <c r="D121" s="81"/>
      <c r="E121" s="81"/>
      <c r="F121" s="81"/>
      <c r="G121" s="190"/>
      <c r="H121" s="190"/>
      <c r="I121" s="82" t="s">
        <v>7</v>
      </c>
      <c r="J121" s="191">
        <v>21.93</v>
      </c>
      <c r="K121" s="190"/>
      <c r="L121" s="95"/>
      <c r="M121" s="97">
        <f t="shared" si="8"/>
        <v>0</v>
      </c>
      <c r="N121" s="97">
        <f t="shared" si="9"/>
        <v>0</v>
      </c>
      <c r="O121" s="200">
        <f t="shared" si="10"/>
        <v>0</v>
      </c>
    </row>
    <row r="122" spans="2:16" ht="18" hidden="1">
      <c r="B122" s="81"/>
      <c r="C122" s="81"/>
      <c r="D122" s="81"/>
      <c r="E122" s="81"/>
      <c r="F122" s="81"/>
      <c r="G122" s="192">
        <v>1</v>
      </c>
      <c r="H122" s="192">
        <v>1</v>
      </c>
      <c r="I122" s="82" t="s">
        <v>8</v>
      </c>
      <c r="J122" s="191">
        <v>6.99</v>
      </c>
      <c r="K122" s="190">
        <f>SUM(J120,J121,J122)</f>
        <v>92.23</v>
      </c>
      <c r="L122" s="95">
        <v>820</v>
      </c>
      <c r="M122" s="97">
        <f t="shared" si="8"/>
        <v>75628.6</v>
      </c>
      <c r="N122" s="97">
        <f t="shared" si="9"/>
        <v>15125.720000000001</v>
      </c>
      <c r="O122" s="200">
        <f t="shared" si="10"/>
        <v>90754.32</v>
      </c>
      <c r="P122" s="14" t="s">
        <v>142</v>
      </c>
    </row>
    <row r="123" spans="1:15" ht="18" hidden="1">
      <c r="A123" s="61">
        <v>37</v>
      </c>
      <c r="B123" s="81">
        <v>95</v>
      </c>
      <c r="C123" s="81" t="s">
        <v>137</v>
      </c>
      <c r="D123" s="81" t="s">
        <v>54</v>
      </c>
      <c r="E123" s="81" t="s">
        <v>135</v>
      </c>
      <c r="F123" s="81" t="s">
        <v>9</v>
      </c>
      <c r="G123" s="190"/>
      <c r="H123" s="190"/>
      <c r="I123" s="82" t="s">
        <v>6</v>
      </c>
      <c r="J123" s="191">
        <v>62.96</v>
      </c>
      <c r="K123" s="190"/>
      <c r="L123" s="95"/>
      <c r="M123" s="97">
        <f t="shared" si="8"/>
        <v>0</v>
      </c>
      <c r="N123" s="97">
        <f t="shared" si="9"/>
        <v>0</v>
      </c>
      <c r="O123" s="200">
        <f t="shared" si="10"/>
        <v>0</v>
      </c>
    </row>
    <row r="124" spans="2:15" ht="18" hidden="1">
      <c r="B124" s="81"/>
      <c r="C124" s="81"/>
      <c r="D124" s="81"/>
      <c r="E124" s="81"/>
      <c r="F124" s="81"/>
      <c r="G124" s="190"/>
      <c r="H124" s="190"/>
      <c r="I124" s="82" t="s">
        <v>7</v>
      </c>
      <c r="J124" s="191">
        <v>19.28</v>
      </c>
      <c r="K124" s="190"/>
      <c r="L124" s="95"/>
      <c r="M124" s="97">
        <f t="shared" si="8"/>
        <v>0</v>
      </c>
      <c r="N124" s="97">
        <f t="shared" si="9"/>
        <v>0</v>
      </c>
      <c r="O124" s="200">
        <f t="shared" si="10"/>
        <v>0</v>
      </c>
    </row>
    <row r="125" spans="2:16" ht="18" hidden="1">
      <c r="B125" s="81"/>
      <c r="C125" s="81"/>
      <c r="D125" s="81"/>
      <c r="E125" s="81"/>
      <c r="F125" s="81"/>
      <c r="G125" s="192">
        <v>1</v>
      </c>
      <c r="H125" s="192">
        <v>1</v>
      </c>
      <c r="I125" s="82" t="s">
        <v>8</v>
      </c>
      <c r="J125" s="191">
        <v>6.75</v>
      </c>
      <c r="K125" s="190">
        <f>SUM(J123,J124,J125)</f>
        <v>88.99000000000001</v>
      </c>
      <c r="L125" s="95">
        <v>820</v>
      </c>
      <c r="M125" s="97">
        <f t="shared" si="8"/>
        <v>72971.8</v>
      </c>
      <c r="N125" s="97">
        <f t="shared" si="9"/>
        <v>14594.36</v>
      </c>
      <c r="O125" s="200">
        <f t="shared" si="10"/>
        <v>87566.16</v>
      </c>
      <c r="P125" s="14" t="s">
        <v>142</v>
      </c>
    </row>
    <row r="126" spans="2:15" ht="21.75" customHeight="1">
      <c r="B126" s="81">
        <v>97</v>
      </c>
      <c r="C126" s="81" t="s">
        <v>139</v>
      </c>
      <c r="D126" s="81" t="s">
        <v>55</v>
      </c>
      <c r="E126" s="81" t="s">
        <v>33</v>
      </c>
      <c r="F126" s="81" t="s">
        <v>170</v>
      </c>
      <c r="G126" s="190"/>
      <c r="H126" s="190" t="s">
        <v>178</v>
      </c>
      <c r="I126" s="82" t="s">
        <v>6</v>
      </c>
      <c r="J126" s="275"/>
      <c r="K126" s="191">
        <v>282.42</v>
      </c>
      <c r="L126" s="95"/>
      <c r="M126" s="97" t="e">
        <f>#REF!*L126</f>
        <v>#REF!</v>
      </c>
      <c r="N126" s="97" t="e">
        <f t="shared" si="9"/>
        <v>#REF!</v>
      </c>
      <c r="O126" s="200">
        <v>225000</v>
      </c>
    </row>
    <row r="127" spans="2:15" ht="21.75" customHeight="1">
      <c r="B127" s="81">
        <v>98</v>
      </c>
      <c r="C127" s="81" t="s">
        <v>175</v>
      </c>
      <c r="D127" s="81"/>
      <c r="E127" s="81"/>
      <c r="F127" s="81" t="s">
        <v>168</v>
      </c>
      <c r="G127" s="190"/>
      <c r="H127" s="190" t="s">
        <v>167</v>
      </c>
      <c r="I127" s="82"/>
      <c r="J127" s="191"/>
      <c r="K127" s="190">
        <v>98.59</v>
      </c>
      <c r="L127" s="95"/>
      <c r="M127" s="97"/>
      <c r="N127" s="97"/>
      <c r="O127" s="200">
        <v>74000</v>
      </c>
    </row>
    <row r="128" spans="2:15" ht="21.75" customHeight="1">
      <c r="B128" s="81">
        <v>104</v>
      </c>
      <c r="C128" s="81" t="s">
        <v>140</v>
      </c>
      <c r="D128" s="81"/>
      <c r="E128" s="81"/>
      <c r="F128" s="81" t="s">
        <v>168</v>
      </c>
      <c r="G128" s="190"/>
      <c r="H128" s="190" t="s">
        <v>167</v>
      </c>
      <c r="I128" s="82" t="s">
        <v>7</v>
      </c>
      <c r="J128" s="191"/>
      <c r="K128" s="190">
        <v>88.7</v>
      </c>
      <c r="L128" s="95"/>
      <c r="M128" s="97">
        <f t="shared" si="8"/>
        <v>0</v>
      </c>
      <c r="N128" s="97">
        <f t="shared" si="9"/>
        <v>0</v>
      </c>
      <c r="O128" s="200">
        <v>67000</v>
      </c>
    </row>
    <row r="129" spans="1:15" ht="21.75" customHeight="1" hidden="1">
      <c r="A129" s="205"/>
      <c r="B129" s="81"/>
      <c r="C129" s="81"/>
      <c r="D129" s="81"/>
      <c r="E129" s="81"/>
      <c r="F129" s="81"/>
      <c r="G129" s="190"/>
      <c r="H129" s="190"/>
      <c r="I129" s="82" t="s">
        <v>8</v>
      </c>
      <c r="J129" s="191"/>
      <c r="K129" s="190"/>
      <c r="L129" s="95">
        <v>750</v>
      </c>
      <c r="M129" s="97">
        <f t="shared" si="8"/>
        <v>0</v>
      </c>
      <c r="N129" s="97">
        <f t="shared" si="9"/>
        <v>0</v>
      </c>
      <c r="O129" s="200"/>
    </row>
    <row r="130" spans="1:15" ht="5.25" customHeight="1" hidden="1" thickBot="1">
      <c r="A130" s="205">
        <v>39</v>
      </c>
      <c r="B130" s="81">
        <v>98</v>
      </c>
      <c r="C130" s="81" t="s">
        <v>137</v>
      </c>
      <c r="D130" s="81" t="s">
        <v>56</v>
      </c>
      <c r="E130" s="81" t="s">
        <v>0</v>
      </c>
      <c r="F130" s="81" t="s">
        <v>9</v>
      </c>
      <c r="G130" s="190"/>
      <c r="H130" s="190"/>
      <c r="I130" s="82" t="s">
        <v>6</v>
      </c>
      <c r="J130" s="191">
        <v>63.31</v>
      </c>
      <c r="K130" s="190"/>
      <c r="L130" s="95"/>
      <c r="M130" s="97">
        <f t="shared" si="8"/>
        <v>0</v>
      </c>
      <c r="N130" s="97">
        <f t="shared" si="9"/>
        <v>0</v>
      </c>
      <c r="O130" s="200">
        <f t="shared" si="10"/>
        <v>0</v>
      </c>
    </row>
    <row r="131" spans="1:15" ht="18" hidden="1">
      <c r="A131" s="205"/>
      <c r="B131" s="81"/>
      <c r="C131" s="81"/>
      <c r="D131" s="81"/>
      <c r="E131" s="81"/>
      <c r="F131" s="81"/>
      <c r="G131" s="190"/>
      <c r="H131" s="190"/>
      <c r="I131" s="82" t="s">
        <v>7</v>
      </c>
      <c r="J131" s="191">
        <v>27.81</v>
      </c>
      <c r="K131" s="190"/>
      <c r="L131" s="95"/>
      <c r="M131" s="97">
        <f t="shared" si="8"/>
        <v>0</v>
      </c>
      <c r="N131" s="97">
        <f t="shared" si="9"/>
        <v>0</v>
      </c>
      <c r="O131" s="200">
        <f t="shared" si="10"/>
        <v>0</v>
      </c>
    </row>
    <row r="132" spans="1:16" ht="18" hidden="1">
      <c r="A132" s="205"/>
      <c r="B132" s="81"/>
      <c r="C132" s="81"/>
      <c r="D132" s="81"/>
      <c r="E132" s="81"/>
      <c r="F132" s="81"/>
      <c r="G132" s="192">
        <v>1</v>
      </c>
      <c r="H132" s="192">
        <v>1</v>
      </c>
      <c r="I132" s="82" t="s">
        <v>8</v>
      </c>
      <c r="J132" s="191">
        <v>7.47</v>
      </c>
      <c r="K132" s="190">
        <f>SUM(J130,J131,J132)</f>
        <v>98.59</v>
      </c>
      <c r="L132" s="95">
        <v>820</v>
      </c>
      <c r="M132" s="97">
        <f t="shared" si="8"/>
        <v>80843.8</v>
      </c>
      <c r="N132" s="97">
        <f t="shared" si="9"/>
        <v>16168.760000000002</v>
      </c>
      <c r="O132" s="200">
        <f t="shared" si="10"/>
        <v>97012.56</v>
      </c>
      <c r="P132" s="14" t="s">
        <v>142</v>
      </c>
    </row>
    <row r="133" spans="1:15" ht="18" hidden="1">
      <c r="A133" s="205">
        <v>40</v>
      </c>
      <c r="B133" s="81">
        <v>99</v>
      </c>
      <c r="C133" s="81" t="s">
        <v>139</v>
      </c>
      <c r="D133" s="81" t="s">
        <v>57</v>
      </c>
      <c r="E133" s="81" t="s">
        <v>135</v>
      </c>
      <c r="F133" s="81" t="s">
        <v>9</v>
      </c>
      <c r="G133" s="190"/>
      <c r="H133" s="190"/>
      <c r="I133" s="82" t="s">
        <v>6</v>
      </c>
      <c r="J133" s="191">
        <v>62.96</v>
      </c>
      <c r="K133" s="190"/>
      <c r="L133" s="95"/>
      <c r="M133" s="97">
        <f t="shared" si="8"/>
        <v>0</v>
      </c>
      <c r="N133" s="97">
        <f t="shared" si="9"/>
        <v>0</v>
      </c>
      <c r="O133" s="200">
        <f t="shared" si="10"/>
        <v>0</v>
      </c>
    </row>
    <row r="134" spans="1:15" ht="18" hidden="1">
      <c r="A134" s="205"/>
      <c r="B134" s="81"/>
      <c r="C134" s="81"/>
      <c r="D134" s="81"/>
      <c r="E134" s="81"/>
      <c r="F134" s="81"/>
      <c r="G134" s="190"/>
      <c r="H134" s="190"/>
      <c r="I134" s="82" t="s">
        <v>7</v>
      </c>
      <c r="J134" s="191">
        <v>14.96</v>
      </c>
      <c r="K134" s="190"/>
      <c r="L134" s="95"/>
      <c r="M134" s="97">
        <f t="shared" si="8"/>
        <v>0</v>
      </c>
      <c r="N134" s="97">
        <f t="shared" si="9"/>
        <v>0</v>
      </c>
      <c r="O134" s="200">
        <f t="shared" si="10"/>
        <v>0</v>
      </c>
    </row>
    <row r="135" spans="1:16" ht="18" hidden="1">
      <c r="A135" s="205"/>
      <c r="B135" s="81"/>
      <c r="C135" s="81"/>
      <c r="D135" s="81"/>
      <c r="E135" s="81"/>
      <c r="F135" s="81"/>
      <c r="G135" s="192">
        <v>1</v>
      </c>
      <c r="H135" s="192">
        <v>1</v>
      </c>
      <c r="I135" s="82" t="s">
        <v>8</v>
      </c>
      <c r="J135" s="191">
        <v>6.39</v>
      </c>
      <c r="K135" s="190">
        <f>SUM(J133,J134,J135)</f>
        <v>84.31</v>
      </c>
      <c r="L135" s="95">
        <v>820</v>
      </c>
      <c r="M135" s="97">
        <f t="shared" si="8"/>
        <v>69134.2</v>
      </c>
      <c r="N135" s="97">
        <f t="shared" si="9"/>
        <v>13826.84</v>
      </c>
      <c r="O135" s="200">
        <f t="shared" si="10"/>
        <v>82961.04</v>
      </c>
      <c r="P135" s="14" t="s">
        <v>142</v>
      </c>
    </row>
    <row r="136" spans="1:15" ht="18" hidden="1">
      <c r="A136" s="205">
        <v>41</v>
      </c>
      <c r="B136" s="81">
        <v>101</v>
      </c>
      <c r="C136" s="81" t="s">
        <v>139</v>
      </c>
      <c r="D136" s="81" t="s">
        <v>58</v>
      </c>
      <c r="E136" s="81" t="s">
        <v>33</v>
      </c>
      <c r="F136" s="81" t="s">
        <v>29</v>
      </c>
      <c r="G136" s="190"/>
      <c r="H136" s="190"/>
      <c r="I136" s="82" t="s">
        <v>6</v>
      </c>
      <c r="J136" s="191">
        <v>31.35</v>
      </c>
      <c r="K136" s="190"/>
      <c r="L136" s="95"/>
      <c r="M136" s="97">
        <f t="shared" si="8"/>
        <v>0</v>
      </c>
      <c r="N136" s="97">
        <f t="shared" si="9"/>
        <v>0</v>
      </c>
      <c r="O136" s="200">
        <f t="shared" si="10"/>
        <v>0</v>
      </c>
    </row>
    <row r="137" spans="1:15" ht="18" hidden="1">
      <c r="A137" s="205"/>
      <c r="B137" s="81"/>
      <c r="C137" s="81"/>
      <c r="D137" s="81"/>
      <c r="E137" s="81"/>
      <c r="F137" s="81"/>
      <c r="G137" s="190"/>
      <c r="H137" s="190"/>
      <c r="I137" s="82" t="s">
        <v>7</v>
      </c>
      <c r="J137" s="191">
        <v>11.2</v>
      </c>
      <c r="K137" s="190"/>
      <c r="L137" s="95"/>
      <c r="M137" s="97">
        <f t="shared" si="8"/>
        <v>0</v>
      </c>
      <c r="N137" s="97">
        <f t="shared" si="9"/>
        <v>0</v>
      </c>
      <c r="O137" s="200">
        <f t="shared" si="10"/>
        <v>0</v>
      </c>
    </row>
    <row r="138" spans="1:16" ht="18" hidden="1">
      <c r="A138" s="205"/>
      <c r="B138" s="81"/>
      <c r="C138" s="81"/>
      <c r="D138" s="81"/>
      <c r="E138" s="81"/>
      <c r="F138" s="81"/>
      <c r="G138" s="192"/>
      <c r="H138" s="192">
        <v>1</v>
      </c>
      <c r="I138" s="82" t="s">
        <v>8</v>
      </c>
      <c r="J138" s="191">
        <v>3.49</v>
      </c>
      <c r="K138" s="190">
        <f>SUM(J136,J137,J138)</f>
        <v>46.04</v>
      </c>
      <c r="L138" s="95">
        <v>820</v>
      </c>
      <c r="M138" s="97">
        <f t="shared" si="8"/>
        <v>37752.8</v>
      </c>
      <c r="N138" s="97">
        <f t="shared" si="9"/>
        <v>7550.560000000001</v>
      </c>
      <c r="O138" s="200">
        <f t="shared" si="10"/>
        <v>45303.36</v>
      </c>
      <c r="P138" s="14" t="s">
        <v>142</v>
      </c>
    </row>
    <row r="139" spans="1:15" ht="0.75" customHeight="1" hidden="1">
      <c r="A139" s="205">
        <v>42</v>
      </c>
      <c r="B139" s="81">
        <v>102</v>
      </c>
      <c r="C139" s="81" t="s">
        <v>139</v>
      </c>
      <c r="D139" s="81" t="s">
        <v>59</v>
      </c>
      <c r="E139" s="81" t="s">
        <v>0</v>
      </c>
      <c r="F139" s="81" t="s">
        <v>9</v>
      </c>
      <c r="G139" s="190"/>
      <c r="H139" s="190"/>
      <c r="I139" s="82" t="s">
        <v>6</v>
      </c>
      <c r="J139" s="191">
        <v>63.31</v>
      </c>
      <c r="K139" s="190"/>
      <c r="L139" s="95"/>
      <c r="M139" s="97">
        <f t="shared" si="8"/>
        <v>0</v>
      </c>
      <c r="N139" s="97">
        <f t="shared" si="9"/>
        <v>0</v>
      </c>
      <c r="O139" s="200">
        <f t="shared" si="10"/>
        <v>0</v>
      </c>
    </row>
    <row r="140" spans="1:15" ht="18" hidden="1">
      <c r="A140" s="205"/>
      <c r="B140" s="81"/>
      <c r="C140" s="81"/>
      <c r="D140" s="81"/>
      <c r="E140" s="81"/>
      <c r="F140" s="81"/>
      <c r="G140" s="190"/>
      <c r="H140" s="190"/>
      <c r="I140" s="82" t="s">
        <v>7</v>
      </c>
      <c r="J140" s="191">
        <v>21.93</v>
      </c>
      <c r="K140" s="190"/>
      <c r="L140" s="95"/>
      <c r="M140" s="97">
        <f t="shared" si="8"/>
        <v>0</v>
      </c>
      <c r="N140" s="97">
        <f t="shared" si="9"/>
        <v>0</v>
      </c>
      <c r="O140" s="200">
        <f t="shared" si="10"/>
        <v>0</v>
      </c>
    </row>
    <row r="141" spans="1:16" ht="18" hidden="1">
      <c r="A141" s="205"/>
      <c r="B141" s="81"/>
      <c r="C141" s="81"/>
      <c r="D141" s="81"/>
      <c r="E141" s="81"/>
      <c r="F141" s="81"/>
      <c r="G141" s="192">
        <v>1</v>
      </c>
      <c r="H141" s="192">
        <v>1</v>
      </c>
      <c r="I141" s="82" t="s">
        <v>8</v>
      </c>
      <c r="J141" s="191">
        <v>6.99</v>
      </c>
      <c r="K141" s="190">
        <f>SUM(J139,J140,J141)</f>
        <v>92.23</v>
      </c>
      <c r="L141" s="95">
        <v>820</v>
      </c>
      <c r="M141" s="97">
        <f t="shared" si="8"/>
        <v>75628.6</v>
      </c>
      <c r="N141" s="97">
        <f t="shared" si="9"/>
        <v>15125.720000000001</v>
      </c>
      <c r="O141" s="200">
        <f t="shared" si="10"/>
        <v>90754.32</v>
      </c>
      <c r="P141" s="14" t="s">
        <v>142</v>
      </c>
    </row>
    <row r="142" spans="1:15" ht="18" hidden="1">
      <c r="A142" s="205">
        <v>43</v>
      </c>
      <c r="B142" s="81">
        <v>103</v>
      </c>
      <c r="C142" s="81" t="s">
        <v>140</v>
      </c>
      <c r="D142" s="81" t="s">
        <v>60</v>
      </c>
      <c r="E142" s="81" t="s">
        <v>135</v>
      </c>
      <c r="F142" s="81" t="s">
        <v>9</v>
      </c>
      <c r="G142" s="190"/>
      <c r="H142" s="190"/>
      <c r="I142" s="82" t="s">
        <v>6</v>
      </c>
      <c r="J142" s="191">
        <v>62.96</v>
      </c>
      <c r="K142" s="190"/>
      <c r="L142" s="95"/>
      <c r="M142" s="97">
        <f t="shared" si="8"/>
        <v>0</v>
      </c>
      <c r="N142" s="97">
        <f t="shared" si="9"/>
        <v>0</v>
      </c>
      <c r="O142" s="200">
        <f t="shared" si="10"/>
        <v>0</v>
      </c>
    </row>
    <row r="143" spans="1:15" ht="18" hidden="1">
      <c r="A143" s="205"/>
      <c r="B143" s="81"/>
      <c r="C143" s="81"/>
      <c r="D143" s="81"/>
      <c r="E143" s="81"/>
      <c r="F143" s="81"/>
      <c r="G143" s="190"/>
      <c r="H143" s="190"/>
      <c r="I143" s="82" t="s">
        <v>7</v>
      </c>
      <c r="J143" s="191">
        <v>14.96</v>
      </c>
      <c r="K143" s="190"/>
      <c r="L143" s="95"/>
      <c r="M143" s="97">
        <f t="shared" si="8"/>
        <v>0</v>
      </c>
      <c r="N143" s="97">
        <f t="shared" si="9"/>
        <v>0</v>
      </c>
      <c r="O143" s="200">
        <f t="shared" si="10"/>
        <v>0</v>
      </c>
    </row>
    <row r="144" spans="1:16" ht="18" hidden="1">
      <c r="A144" s="205"/>
      <c r="B144" s="81"/>
      <c r="C144" s="81"/>
      <c r="D144" s="81"/>
      <c r="E144" s="81"/>
      <c r="F144" s="81"/>
      <c r="G144" s="192">
        <v>1</v>
      </c>
      <c r="H144" s="192">
        <v>1</v>
      </c>
      <c r="I144" s="82" t="s">
        <v>8</v>
      </c>
      <c r="J144" s="191">
        <v>6.39</v>
      </c>
      <c r="K144" s="190">
        <f>SUM(J142,J143,J144)</f>
        <v>84.31</v>
      </c>
      <c r="L144" s="95">
        <v>820</v>
      </c>
      <c r="M144" s="97">
        <f t="shared" si="8"/>
        <v>69134.2</v>
      </c>
      <c r="N144" s="97">
        <f t="shared" si="9"/>
        <v>13826.84</v>
      </c>
      <c r="O144" s="200">
        <f t="shared" si="10"/>
        <v>82961.04</v>
      </c>
      <c r="P144" s="14" t="s">
        <v>142</v>
      </c>
    </row>
    <row r="145" spans="1:15" ht="18" hidden="1">
      <c r="A145" s="205">
        <v>44</v>
      </c>
      <c r="B145" s="81">
        <v>104</v>
      </c>
      <c r="C145" s="81" t="s">
        <v>140</v>
      </c>
      <c r="D145" s="81" t="s">
        <v>61</v>
      </c>
      <c r="E145" s="81" t="s">
        <v>34</v>
      </c>
      <c r="F145" s="81" t="s">
        <v>9</v>
      </c>
      <c r="G145" s="190"/>
      <c r="H145" s="190"/>
      <c r="I145" s="82" t="s">
        <v>6</v>
      </c>
      <c r="J145" s="191">
        <v>51.98</v>
      </c>
      <c r="K145" s="190"/>
      <c r="L145" s="95"/>
      <c r="M145" s="97">
        <f t="shared" si="8"/>
        <v>0</v>
      </c>
      <c r="N145" s="97">
        <f t="shared" si="9"/>
        <v>0</v>
      </c>
      <c r="O145" s="200">
        <f t="shared" si="10"/>
        <v>0</v>
      </c>
    </row>
    <row r="146" spans="1:15" ht="18" hidden="1">
      <c r="A146" s="205"/>
      <c r="B146" s="81"/>
      <c r="C146" s="81"/>
      <c r="D146" s="81"/>
      <c r="E146" s="81"/>
      <c r="F146" s="81"/>
      <c r="G146" s="190"/>
      <c r="H146" s="190"/>
      <c r="I146" s="82" t="s">
        <v>7</v>
      </c>
      <c r="J146" s="191">
        <v>30</v>
      </c>
      <c r="K146" s="190"/>
      <c r="L146" s="95"/>
      <c r="M146" s="97">
        <f t="shared" si="8"/>
        <v>0</v>
      </c>
      <c r="N146" s="97">
        <f t="shared" si="9"/>
        <v>0</v>
      </c>
      <c r="O146" s="200">
        <f t="shared" si="10"/>
        <v>0</v>
      </c>
    </row>
    <row r="147" spans="1:15" ht="18" hidden="1">
      <c r="A147" s="205"/>
      <c r="B147" s="81"/>
      <c r="C147" s="81"/>
      <c r="D147" s="81"/>
      <c r="E147" s="81"/>
      <c r="F147" s="81"/>
      <c r="G147" s="192">
        <v>1</v>
      </c>
      <c r="H147" s="192">
        <v>1</v>
      </c>
      <c r="I147" s="82" t="s">
        <v>8</v>
      </c>
      <c r="J147" s="191">
        <v>6.72</v>
      </c>
      <c r="K147" s="191">
        <f>SUM(J145,J146,J147)</f>
        <v>88.69999999999999</v>
      </c>
      <c r="L147" s="95">
        <v>750</v>
      </c>
      <c r="M147" s="97">
        <f aca="true" t="shared" si="11" ref="M147:M178">K147*L147</f>
        <v>66524.99999999999</v>
      </c>
      <c r="N147" s="97">
        <f aca="true" t="shared" si="12" ref="N147:N178">M147*20%</f>
        <v>13304.999999999998</v>
      </c>
      <c r="O147" s="200">
        <f aca="true" t="shared" si="13" ref="O147:O178">M147+N147</f>
        <v>79829.99999999999</v>
      </c>
    </row>
    <row r="148" spans="1:15" ht="18" hidden="1">
      <c r="A148" s="205">
        <v>45</v>
      </c>
      <c r="B148" s="81">
        <v>106</v>
      </c>
      <c r="C148" s="81" t="s">
        <v>20</v>
      </c>
      <c r="D148" s="81" t="s">
        <v>62</v>
      </c>
      <c r="E148" s="81" t="s">
        <v>135</v>
      </c>
      <c r="F148" s="81" t="s">
        <v>9</v>
      </c>
      <c r="G148" s="190"/>
      <c r="H148" s="190"/>
      <c r="I148" s="82" t="s">
        <v>6</v>
      </c>
      <c r="J148" s="191">
        <v>62.58</v>
      </c>
      <c r="K148" s="190"/>
      <c r="L148" s="95"/>
      <c r="M148" s="97">
        <f t="shared" si="11"/>
        <v>0</v>
      </c>
      <c r="N148" s="97">
        <f t="shared" si="12"/>
        <v>0</v>
      </c>
      <c r="O148" s="200">
        <f t="shared" si="13"/>
        <v>0</v>
      </c>
    </row>
    <row r="149" spans="1:15" ht="18" hidden="1">
      <c r="A149" s="205"/>
      <c r="B149" s="81"/>
      <c r="C149" s="81"/>
      <c r="D149" s="81"/>
      <c r="E149" s="81"/>
      <c r="F149" s="81"/>
      <c r="G149" s="190"/>
      <c r="H149" s="190"/>
      <c r="I149" s="82" t="s">
        <v>7</v>
      </c>
      <c r="J149" s="191">
        <v>15.36</v>
      </c>
      <c r="K149" s="190"/>
      <c r="L149" s="95"/>
      <c r="M149" s="97">
        <f t="shared" si="11"/>
        <v>0</v>
      </c>
      <c r="N149" s="97">
        <f t="shared" si="12"/>
        <v>0</v>
      </c>
      <c r="O149" s="200">
        <f t="shared" si="13"/>
        <v>0</v>
      </c>
    </row>
    <row r="150" spans="1:16" ht="18" hidden="1">
      <c r="A150" s="205"/>
      <c r="B150" s="81"/>
      <c r="C150" s="81"/>
      <c r="D150" s="81"/>
      <c r="E150" s="81"/>
      <c r="F150" s="81"/>
      <c r="G150" s="192">
        <v>1</v>
      </c>
      <c r="H150" s="192">
        <v>1</v>
      </c>
      <c r="I150" s="82" t="s">
        <v>8</v>
      </c>
      <c r="J150" s="191">
        <v>6.39</v>
      </c>
      <c r="K150" s="190">
        <f>SUM(J148,J149,J150)</f>
        <v>84.33</v>
      </c>
      <c r="L150" s="95">
        <v>820</v>
      </c>
      <c r="M150" s="97">
        <f t="shared" si="11"/>
        <v>69150.6</v>
      </c>
      <c r="N150" s="97">
        <f t="shared" si="12"/>
        <v>13830.120000000003</v>
      </c>
      <c r="O150" s="200">
        <f t="shared" si="13"/>
        <v>82980.72</v>
      </c>
      <c r="P150" s="14" t="s">
        <v>142</v>
      </c>
    </row>
    <row r="151" spans="1:15" ht="18" hidden="1">
      <c r="A151" s="205">
        <v>46</v>
      </c>
      <c r="B151" s="81">
        <v>109</v>
      </c>
      <c r="C151" s="81" t="s">
        <v>20</v>
      </c>
      <c r="D151" s="81" t="s">
        <v>63</v>
      </c>
      <c r="E151" s="81" t="s">
        <v>0</v>
      </c>
      <c r="F151" s="81" t="s">
        <v>9</v>
      </c>
      <c r="G151" s="190"/>
      <c r="H151" s="190"/>
      <c r="I151" s="82" t="s">
        <v>6</v>
      </c>
      <c r="J151" s="191">
        <v>63.31</v>
      </c>
      <c r="K151" s="190"/>
      <c r="L151" s="95"/>
      <c r="M151" s="97">
        <f t="shared" si="11"/>
        <v>0</v>
      </c>
      <c r="N151" s="97">
        <f t="shared" si="12"/>
        <v>0</v>
      </c>
      <c r="O151" s="200">
        <f t="shared" si="13"/>
        <v>0</v>
      </c>
    </row>
    <row r="152" spans="1:15" ht="18" hidden="1">
      <c r="A152" s="205"/>
      <c r="B152" s="81"/>
      <c r="C152" s="81"/>
      <c r="D152" s="81"/>
      <c r="E152" s="81"/>
      <c r="F152" s="81"/>
      <c r="G152" s="190"/>
      <c r="H152" s="190"/>
      <c r="I152" s="82" t="s">
        <v>7</v>
      </c>
      <c r="J152" s="191">
        <v>21.93</v>
      </c>
      <c r="K152" s="190"/>
      <c r="L152" s="95"/>
      <c r="M152" s="97">
        <f t="shared" si="11"/>
        <v>0</v>
      </c>
      <c r="N152" s="97">
        <f t="shared" si="12"/>
        <v>0</v>
      </c>
      <c r="O152" s="200">
        <f t="shared" si="13"/>
        <v>0</v>
      </c>
    </row>
    <row r="153" spans="1:15" ht="18" hidden="1">
      <c r="A153" s="205"/>
      <c r="B153" s="81"/>
      <c r="C153" s="81"/>
      <c r="D153" s="81"/>
      <c r="E153" s="81"/>
      <c r="F153" s="81"/>
      <c r="G153" s="190">
        <v>1</v>
      </c>
      <c r="H153" s="190">
        <v>1</v>
      </c>
      <c r="I153" s="82" t="s">
        <v>8</v>
      </c>
      <c r="J153" s="191">
        <v>6.99</v>
      </c>
      <c r="K153" s="190">
        <f>SUM(J151,J152,J153)</f>
        <v>92.23</v>
      </c>
      <c r="L153" s="95">
        <v>750</v>
      </c>
      <c r="M153" s="97">
        <f t="shared" si="11"/>
        <v>69172.5</v>
      </c>
      <c r="N153" s="97">
        <f t="shared" si="12"/>
        <v>13834.5</v>
      </c>
      <c r="O153" s="200">
        <f t="shared" si="13"/>
        <v>83007</v>
      </c>
    </row>
    <row r="154" spans="1:15" ht="18" hidden="1">
      <c r="A154" s="205">
        <v>47</v>
      </c>
      <c r="B154" s="81">
        <v>111</v>
      </c>
      <c r="C154" s="81" t="s">
        <v>137</v>
      </c>
      <c r="D154" s="81" t="s">
        <v>64</v>
      </c>
      <c r="E154" s="81" t="s">
        <v>33</v>
      </c>
      <c r="F154" s="81" t="s">
        <v>29</v>
      </c>
      <c r="G154" s="190"/>
      <c r="H154" s="190"/>
      <c r="I154" s="82" t="s">
        <v>6</v>
      </c>
      <c r="J154" s="191">
        <v>30.43</v>
      </c>
      <c r="K154" s="190"/>
      <c r="L154" s="95"/>
      <c r="M154" s="97">
        <f t="shared" si="11"/>
        <v>0</v>
      </c>
      <c r="N154" s="97">
        <f t="shared" si="12"/>
        <v>0</v>
      </c>
      <c r="O154" s="200">
        <f t="shared" si="13"/>
        <v>0</v>
      </c>
    </row>
    <row r="155" spans="1:15" ht="18" hidden="1">
      <c r="A155" s="205"/>
      <c r="B155" s="81"/>
      <c r="C155" s="81"/>
      <c r="D155" s="81"/>
      <c r="E155" s="81"/>
      <c r="F155" s="81"/>
      <c r="G155" s="190"/>
      <c r="H155" s="190"/>
      <c r="I155" s="82" t="s">
        <v>7</v>
      </c>
      <c r="J155" s="191">
        <v>14.6</v>
      </c>
      <c r="K155" s="190"/>
      <c r="L155" s="95"/>
      <c r="M155" s="97">
        <f t="shared" si="11"/>
        <v>0</v>
      </c>
      <c r="N155" s="97">
        <f t="shared" si="12"/>
        <v>0</v>
      </c>
      <c r="O155" s="200">
        <f t="shared" si="13"/>
        <v>0</v>
      </c>
    </row>
    <row r="156" spans="1:16" ht="18" hidden="1">
      <c r="A156" s="205"/>
      <c r="B156" s="81"/>
      <c r="C156" s="81"/>
      <c r="D156" s="81"/>
      <c r="E156" s="81"/>
      <c r="F156" s="81"/>
      <c r="G156" s="190"/>
      <c r="H156" s="190">
        <v>1</v>
      </c>
      <c r="I156" s="82" t="s">
        <v>8</v>
      </c>
      <c r="J156" s="191">
        <v>3.69</v>
      </c>
      <c r="K156" s="190">
        <f>SUM(J154,J155,J156)</f>
        <v>48.72</v>
      </c>
      <c r="L156" s="95">
        <v>820</v>
      </c>
      <c r="M156" s="97">
        <f t="shared" si="11"/>
        <v>39950.4</v>
      </c>
      <c r="N156" s="97">
        <f t="shared" si="12"/>
        <v>7990.080000000001</v>
      </c>
      <c r="O156" s="200">
        <f t="shared" si="13"/>
        <v>47940.48</v>
      </c>
      <c r="P156" s="14" t="s">
        <v>142</v>
      </c>
    </row>
    <row r="157" spans="1:15" ht="18" hidden="1">
      <c r="A157" s="205">
        <v>48</v>
      </c>
      <c r="B157" s="81">
        <v>112</v>
      </c>
      <c r="C157" s="81" t="s">
        <v>137</v>
      </c>
      <c r="D157" s="81" t="s">
        <v>65</v>
      </c>
      <c r="E157" s="81" t="s">
        <v>33</v>
      </c>
      <c r="F157" s="81" t="s">
        <v>29</v>
      </c>
      <c r="G157" s="190"/>
      <c r="H157" s="190"/>
      <c r="I157" s="82" t="s">
        <v>6</v>
      </c>
      <c r="J157" s="191">
        <v>31.35</v>
      </c>
      <c r="K157" s="190"/>
      <c r="L157" s="95"/>
      <c r="M157" s="97">
        <f t="shared" si="11"/>
        <v>0</v>
      </c>
      <c r="N157" s="97">
        <f t="shared" si="12"/>
        <v>0</v>
      </c>
      <c r="O157" s="200">
        <f t="shared" si="13"/>
        <v>0</v>
      </c>
    </row>
    <row r="158" spans="1:15" ht="18" hidden="1">
      <c r="A158" s="205"/>
      <c r="B158" s="81"/>
      <c r="C158" s="81"/>
      <c r="D158" s="81"/>
      <c r="E158" s="81"/>
      <c r="F158" s="81"/>
      <c r="G158" s="190"/>
      <c r="H158" s="190"/>
      <c r="I158" s="82" t="s">
        <v>7</v>
      </c>
      <c r="J158" s="191">
        <v>14.6</v>
      </c>
      <c r="K158" s="190"/>
      <c r="L158" s="95"/>
      <c r="M158" s="97">
        <f t="shared" si="11"/>
        <v>0</v>
      </c>
      <c r="N158" s="97">
        <f t="shared" si="12"/>
        <v>0</v>
      </c>
      <c r="O158" s="200">
        <f t="shared" si="13"/>
        <v>0</v>
      </c>
    </row>
    <row r="159" spans="1:15" ht="18" hidden="1">
      <c r="A159" s="205"/>
      <c r="B159" s="81"/>
      <c r="C159" s="81"/>
      <c r="D159" s="81"/>
      <c r="E159" s="81"/>
      <c r="F159" s="81"/>
      <c r="G159" s="190"/>
      <c r="H159" s="190">
        <v>1</v>
      </c>
      <c r="I159" s="82" t="s">
        <v>8</v>
      </c>
      <c r="J159" s="191">
        <v>3.77</v>
      </c>
      <c r="K159" s="190">
        <f>SUM(J157,J158,J159)</f>
        <v>49.720000000000006</v>
      </c>
      <c r="L159" s="95">
        <v>750</v>
      </c>
      <c r="M159" s="97">
        <f t="shared" si="11"/>
        <v>37290.00000000001</v>
      </c>
      <c r="N159" s="97">
        <f t="shared" si="12"/>
        <v>7458.000000000002</v>
      </c>
      <c r="O159" s="200">
        <f t="shared" si="13"/>
        <v>44748.00000000001</v>
      </c>
    </row>
    <row r="160" spans="1:15" ht="0.75" customHeight="1" hidden="1">
      <c r="A160" s="205">
        <v>49</v>
      </c>
      <c r="B160" s="81">
        <v>113</v>
      </c>
      <c r="C160" s="81" t="s">
        <v>137</v>
      </c>
      <c r="D160" s="81" t="s">
        <v>66</v>
      </c>
      <c r="E160" s="81" t="s">
        <v>0</v>
      </c>
      <c r="F160" s="81" t="s">
        <v>9</v>
      </c>
      <c r="G160" s="190"/>
      <c r="H160" s="190"/>
      <c r="I160" s="82" t="s">
        <v>6</v>
      </c>
      <c r="J160" s="191">
        <v>63.31</v>
      </c>
      <c r="K160" s="190"/>
      <c r="L160" s="95"/>
      <c r="M160" s="97">
        <f t="shared" si="11"/>
        <v>0</v>
      </c>
      <c r="N160" s="97">
        <f t="shared" si="12"/>
        <v>0</v>
      </c>
      <c r="O160" s="200">
        <f t="shared" si="13"/>
        <v>0</v>
      </c>
    </row>
    <row r="161" spans="1:15" ht="18" hidden="1">
      <c r="A161" s="205"/>
      <c r="B161" s="81"/>
      <c r="C161" s="81"/>
      <c r="D161" s="81"/>
      <c r="E161" s="81"/>
      <c r="F161" s="81"/>
      <c r="G161" s="190"/>
      <c r="H161" s="190"/>
      <c r="I161" s="82" t="s">
        <v>7</v>
      </c>
      <c r="J161" s="191">
        <v>27.81</v>
      </c>
      <c r="K161" s="190"/>
      <c r="L161" s="95"/>
      <c r="M161" s="97">
        <f t="shared" si="11"/>
        <v>0</v>
      </c>
      <c r="N161" s="97">
        <f t="shared" si="12"/>
        <v>0</v>
      </c>
      <c r="O161" s="200">
        <f t="shared" si="13"/>
        <v>0</v>
      </c>
    </row>
    <row r="162" spans="1:16" ht="18" hidden="1">
      <c r="A162" s="205"/>
      <c r="B162" s="81"/>
      <c r="C162" s="81"/>
      <c r="D162" s="81"/>
      <c r="E162" s="81"/>
      <c r="F162" s="81"/>
      <c r="G162" s="190">
        <v>1</v>
      </c>
      <c r="H162" s="190">
        <v>1</v>
      </c>
      <c r="I162" s="82" t="s">
        <v>8</v>
      </c>
      <c r="J162" s="191">
        <v>7.47</v>
      </c>
      <c r="K162" s="190">
        <f>SUM(J160,J161,J162)</f>
        <v>98.59</v>
      </c>
      <c r="L162" s="95">
        <v>820</v>
      </c>
      <c r="M162" s="97">
        <f t="shared" si="11"/>
        <v>80843.8</v>
      </c>
      <c r="N162" s="97">
        <f t="shared" si="12"/>
        <v>16168.760000000002</v>
      </c>
      <c r="O162" s="200">
        <f t="shared" si="13"/>
        <v>97012.56</v>
      </c>
      <c r="P162" s="14" t="s">
        <v>142</v>
      </c>
    </row>
    <row r="163" spans="1:15" ht="22.5" customHeight="1">
      <c r="A163" s="205"/>
      <c r="B163" s="81">
        <v>123</v>
      </c>
      <c r="C163" s="81" t="s">
        <v>137</v>
      </c>
      <c r="D163" s="81" t="s">
        <v>67</v>
      </c>
      <c r="E163" s="81"/>
      <c r="F163" s="81" t="s">
        <v>165</v>
      </c>
      <c r="G163" s="190"/>
      <c r="H163" s="190" t="s">
        <v>167</v>
      </c>
      <c r="I163" s="82" t="s">
        <v>6</v>
      </c>
      <c r="J163" s="191"/>
      <c r="K163" s="190">
        <v>129.87</v>
      </c>
      <c r="L163" s="95"/>
      <c r="M163" s="97">
        <f t="shared" si="11"/>
        <v>0</v>
      </c>
      <c r="N163" s="97">
        <f t="shared" si="12"/>
        <v>0</v>
      </c>
      <c r="O163" s="200">
        <v>98000</v>
      </c>
    </row>
    <row r="164" spans="2:15" ht="18" hidden="1">
      <c r="B164" s="81"/>
      <c r="C164" s="81"/>
      <c r="D164" s="81"/>
      <c r="E164" s="81"/>
      <c r="F164" s="81"/>
      <c r="G164" s="190"/>
      <c r="H164" s="190"/>
      <c r="I164" s="82" t="s">
        <v>7</v>
      </c>
      <c r="J164" s="191"/>
      <c r="K164" s="190"/>
      <c r="L164" s="95"/>
      <c r="M164" s="97">
        <f t="shared" si="11"/>
        <v>0</v>
      </c>
      <c r="N164" s="97">
        <f t="shared" si="12"/>
        <v>0</v>
      </c>
      <c r="O164" s="200"/>
    </row>
    <row r="165" spans="2:15" ht="19.5" customHeight="1" hidden="1" thickBot="1">
      <c r="B165" s="81"/>
      <c r="C165" s="81"/>
      <c r="D165" s="81"/>
      <c r="E165" s="81"/>
      <c r="F165" s="81"/>
      <c r="G165" s="190">
        <v>1</v>
      </c>
      <c r="H165" s="190"/>
      <c r="I165" s="82" t="s">
        <v>8</v>
      </c>
      <c r="J165" s="191"/>
      <c r="K165" s="190"/>
      <c r="L165" s="95">
        <v>820</v>
      </c>
      <c r="M165" s="97">
        <f t="shared" si="11"/>
        <v>0</v>
      </c>
      <c r="N165" s="97">
        <f t="shared" si="12"/>
        <v>0</v>
      </c>
      <c r="O165" s="200"/>
    </row>
    <row r="166" spans="1:15" ht="18" hidden="1">
      <c r="A166" s="61">
        <v>51</v>
      </c>
      <c r="B166" s="223">
        <v>116</v>
      </c>
      <c r="C166" s="223" t="s">
        <v>139</v>
      </c>
      <c r="D166" s="223" t="s">
        <v>68</v>
      </c>
      <c r="E166" s="223" t="s">
        <v>33</v>
      </c>
      <c r="F166" s="223" t="s">
        <v>29</v>
      </c>
      <c r="G166" s="224"/>
      <c r="H166" s="224"/>
      <c r="I166" s="225" t="s">
        <v>6</v>
      </c>
      <c r="J166" s="226">
        <v>31.35</v>
      </c>
      <c r="K166" s="224"/>
      <c r="L166" s="183"/>
      <c r="M166" s="184">
        <f t="shared" si="11"/>
        <v>0</v>
      </c>
      <c r="N166" s="184">
        <f t="shared" si="12"/>
        <v>0</v>
      </c>
      <c r="O166" s="291">
        <f t="shared" si="13"/>
        <v>0</v>
      </c>
    </row>
    <row r="167" spans="2:15" ht="18" hidden="1">
      <c r="B167" s="223"/>
      <c r="C167" s="223"/>
      <c r="D167" s="223"/>
      <c r="E167" s="223"/>
      <c r="F167" s="223"/>
      <c r="G167" s="224"/>
      <c r="H167" s="224"/>
      <c r="I167" s="225" t="s">
        <v>7</v>
      </c>
      <c r="J167" s="226">
        <v>11.2</v>
      </c>
      <c r="K167" s="224"/>
      <c r="L167" s="183"/>
      <c r="M167" s="184">
        <f t="shared" si="11"/>
        <v>0</v>
      </c>
      <c r="N167" s="184">
        <f t="shared" si="12"/>
        <v>0</v>
      </c>
      <c r="O167" s="291">
        <f t="shared" si="13"/>
        <v>0</v>
      </c>
    </row>
    <row r="168" spans="2:16" ht="18" hidden="1">
      <c r="B168" s="223"/>
      <c r="C168" s="223"/>
      <c r="D168" s="223"/>
      <c r="E168" s="223"/>
      <c r="F168" s="223"/>
      <c r="G168" s="224"/>
      <c r="H168" s="224">
        <v>1</v>
      </c>
      <c r="I168" s="225" t="s">
        <v>8</v>
      </c>
      <c r="J168" s="226">
        <v>3.49</v>
      </c>
      <c r="K168" s="224">
        <f>SUM(J166,J167,J168)</f>
        <v>46.04</v>
      </c>
      <c r="L168" s="183">
        <v>820</v>
      </c>
      <c r="M168" s="246"/>
      <c r="N168" s="184">
        <f t="shared" si="12"/>
        <v>0</v>
      </c>
      <c r="O168" s="291">
        <v>24862</v>
      </c>
      <c r="P168" s="14" t="s">
        <v>142</v>
      </c>
    </row>
    <row r="169" spans="1:15" ht="18" hidden="1">
      <c r="A169" s="61">
        <v>52</v>
      </c>
      <c r="B169" s="81">
        <v>117</v>
      </c>
      <c r="C169" s="81" t="s">
        <v>139</v>
      </c>
      <c r="D169" s="81" t="s">
        <v>69</v>
      </c>
      <c r="E169" s="81" t="s">
        <v>0</v>
      </c>
      <c r="F169" s="81" t="s">
        <v>9</v>
      </c>
      <c r="G169" s="190"/>
      <c r="H169" s="190"/>
      <c r="I169" s="82" t="s">
        <v>6</v>
      </c>
      <c r="J169" s="191">
        <v>63.31</v>
      </c>
      <c r="K169" s="190"/>
      <c r="L169" s="95"/>
      <c r="M169" s="97">
        <f t="shared" si="11"/>
        <v>0</v>
      </c>
      <c r="N169" s="97">
        <f t="shared" si="12"/>
        <v>0</v>
      </c>
      <c r="O169" s="200">
        <f t="shared" si="13"/>
        <v>0</v>
      </c>
    </row>
    <row r="170" spans="2:15" ht="18" hidden="1">
      <c r="B170" s="81"/>
      <c r="C170" s="81"/>
      <c r="D170" s="81"/>
      <c r="E170" s="81"/>
      <c r="F170" s="81"/>
      <c r="G170" s="190"/>
      <c r="H170" s="190"/>
      <c r="I170" s="82" t="s">
        <v>7</v>
      </c>
      <c r="J170" s="191">
        <v>21.93</v>
      </c>
      <c r="K170" s="190"/>
      <c r="L170" s="95"/>
      <c r="M170" s="97">
        <f t="shared" si="11"/>
        <v>0</v>
      </c>
      <c r="N170" s="97">
        <f t="shared" si="12"/>
        <v>0</v>
      </c>
      <c r="O170" s="200">
        <f t="shared" si="13"/>
        <v>0</v>
      </c>
    </row>
    <row r="171" spans="2:16" ht="18" hidden="1">
      <c r="B171" s="81"/>
      <c r="C171" s="81"/>
      <c r="D171" s="81"/>
      <c r="E171" s="81"/>
      <c r="F171" s="81"/>
      <c r="G171" s="190">
        <v>1</v>
      </c>
      <c r="H171" s="190">
        <v>1</v>
      </c>
      <c r="I171" s="82" t="s">
        <v>8</v>
      </c>
      <c r="J171" s="191">
        <v>6.99</v>
      </c>
      <c r="K171" s="190">
        <f>SUM(J169,J170,J171)</f>
        <v>92.23</v>
      </c>
      <c r="L171" s="95">
        <v>820</v>
      </c>
      <c r="M171" s="97">
        <f t="shared" si="11"/>
        <v>75628.6</v>
      </c>
      <c r="N171" s="97">
        <f t="shared" si="12"/>
        <v>15125.720000000001</v>
      </c>
      <c r="O171" s="200">
        <f t="shared" si="13"/>
        <v>90754.32</v>
      </c>
      <c r="P171" s="14" t="s">
        <v>142</v>
      </c>
    </row>
    <row r="172" spans="1:15" ht="18" hidden="1">
      <c r="A172" s="61">
        <v>53</v>
      </c>
      <c r="B172" s="81">
        <v>118</v>
      </c>
      <c r="C172" s="81" t="s">
        <v>140</v>
      </c>
      <c r="D172" s="81" t="s">
        <v>70</v>
      </c>
      <c r="E172" s="81" t="s">
        <v>135</v>
      </c>
      <c r="F172" s="81" t="s">
        <v>9</v>
      </c>
      <c r="G172" s="190"/>
      <c r="H172" s="190"/>
      <c r="I172" s="82" t="s">
        <v>6</v>
      </c>
      <c r="J172" s="191">
        <v>62.58</v>
      </c>
      <c r="K172" s="190"/>
      <c r="L172" s="95"/>
      <c r="M172" s="97">
        <f t="shared" si="11"/>
        <v>0</v>
      </c>
      <c r="N172" s="97">
        <f t="shared" si="12"/>
        <v>0</v>
      </c>
      <c r="O172" s="200">
        <f t="shared" si="13"/>
        <v>0</v>
      </c>
    </row>
    <row r="173" spans="2:15" ht="18" hidden="1">
      <c r="B173" s="81"/>
      <c r="C173" s="81"/>
      <c r="D173" s="81"/>
      <c r="E173" s="81"/>
      <c r="F173" s="81"/>
      <c r="G173" s="190"/>
      <c r="H173" s="190"/>
      <c r="I173" s="82" t="s">
        <v>7</v>
      </c>
      <c r="J173" s="191">
        <v>15.37</v>
      </c>
      <c r="K173" s="190"/>
      <c r="L173" s="95"/>
      <c r="M173" s="97">
        <f t="shared" si="11"/>
        <v>0</v>
      </c>
      <c r="N173" s="97">
        <f t="shared" si="12"/>
        <v>0</v>
      </c>
      <c r="O173" s="200">
        <f t="shared" si="13"/>
        <v>0</v>
      </c>
    </row>
    <row r="174" spans="2:16" ht="18" hidden="1">
      <c r="B174" s="81"/>
      <c r="C174" s="81"/>
      <c r="D174" s="81"/>
      <c r="E174" s="81"/>
      <c r="F174" s="81"/>
      <c r="G174" s="190">
        <v>1</v>
      </c>
      <c r="H174" s="190">
        <v>1</v>
      </c>
      <c r="I174" s="82" t="s">
        <v>8</v>
      </c>
      <c r="J174" s="191">
        <v>6.39</v>
      </c>
      <c r="K174" s="190">
        <f>SUM(J172,J173,J174)</f>
        <v>84.34</v>
      </c>
      <c r="L174" s="95">
        <v>820</v>
      </c>
      <c r="M174" s="97">
        <f t="shared" si="11"/>
        <v>69158.8</v>
      </c>
      <c r="N174" s="97">
        <f t="shared" si="12"/>
        <v>13831.760000000002</v>
      </c>
      <c r="O174" s="200">
        <f t="shared" si="13"/>
        <v>82990.56</v>
      </c>
      <c r="P174" s="14" t="s">
        <v>142</v>
      </c>
    </row>
    <row r="175" spans="1:15" ht="18" hidden="1">
      <c r="A175" s="61">
        <v>54</v>
      </c>
      <c r="B175" s="81">
        <v>119</v>
      </c>
      <c r="C175" s="81" t="s">
        <v>140</v>
      </c>
      <c r="D175" s="81" t="s">
        <v>71</v>
      </c>
      <c r="E175" s="81" t="s">
        <v>34</v>
      </c>
      <c r="F175" s="81" t="s">
        <v>9</v>
      </c>
      <c r="G175" s="190"/>
      <c r="H175" s="190"/>
      <c r="I175" s="82" t="s">
        <v>6</v>
      </c>
      <c r="J175" s="191">
        <v>51.98</v>
      </c>
      <c r="K175" s="190"/>
      <c r="L175" s="95"/>
      <c r="M175" s="97">
        <f t="shared" si="11"/>
        <v>0</v>
      </c>
      <c r="N175" s="97">
        <f t="shared" si="12"/>
        <v>0</v>
      </c>
      <c r="O175" s="200">
        <f t="shared" si="13"/>
        <v>0</v>
      </c>
    </row>
    <row r="176" spans="2:15" ht="18" hidden="1">
      <c r="B176" s="81"/>
      <c r="C176" s="81"/>
      <c r="D176" s="81"/>
      <c r="E176" s="81"/>
      <c r="F176" s="81"/>
      <c r="G176" s="190"/>
      <c r="H176" s="190"/>
      <c r="I176" s="82" t="s">
        <v>7</v>
      </c>
      <c r="J176" s="191">
        <v>30</v>
      </c>
      <c r="K176" s="190"/>
      <c r="L176" s="95"/>
      <c r="M176" s="97">
        <f t="shared" si="11"/>
        <v>0</v>
      </c>
      <c r="N176" s="97">
        <f t="shared" si="12"/>
        <v>0</v>
      </c>
      <c r="O176" s="200">
        <f t="shared" si="13"/>
        <v>0</v>
      </c>
    </row>
    <row r="177" spans="2:16" ht="18" hidden="1">
      <c r="B177" s="81"/>
      <c r="C177" s="81"/>
      <c r="D177" s="81"/>
      <c r="E177" s="81"/>
      <c r="F177" s="81"/>
      <c r="G177" s="190">
        <v>1</v>
      </c>
      <c r="H177" s="190">
        <v>1</v>
      </c>
      <c r="I177" s="82" t="s">
        <v>8</v>
      </c>
      <c r="J177" s="191">
        <v>6.72</v>
      </c>
      <c r="K177" s="191">
        <f>SUM(J175,J176,J177)</f>
        <v>88.69999999999999</v>
      </c>
      <c r="L177" s="95">
        <v>820</v>
      </c>
      <c r="M177" s="97">
        <f t="shared" si="11"/>
        <v>72733.99999999999</v>
      </c>
      <c r="N177" s="97">
        <f t="shared" si="12"/>
        <v>14546.799999999997</v>
      </c>
      <c r="O177" s="200">
        <f t="shared" si="13"/>
        <v>87280.79999999999</v>
      </c>
      <c r="P177" s="14" t="s">
        <v>142</v>
      </c>
    </row>
    <row r="178" spans="1:15" ht="18" hidden="1">
      <c r="A178" s="61">
        <v>55</v>
      </c>
      <c r="B178" s="81">
        <v>120</v>
      </c>
      <c r="C178" s="81" t="s">
        <v>140</v>
      </c>
      <c r="D178" s="81" t="s">
        <v>72</v>
      </c>
      <c r="E178" s="81" t="s">
        <v>0</v>
      </c>
      <c r="F178" s="81" t="s">
        <v>9</v>
      </c>
      <c r="G178" s="190"/>
      <c r="H178" s="190"/>
      <c r="I178" s="82" t="s">
        <v>6</v>
      </c>
      <c r="J178" s="191">
        <v>65.52</v>
      </c>
      <c r="K178" s="190"/>
      <c r="L178" s="95"/>
      <c r="M178" s="97">
        <f t="shared" si="11"/>
        <v>0</v>
      </c>
      <c r="N178" s="97">
        <f t="shared" si="12"/>
        <v>0</v>
      </c>
      <c r="O178" s="200">
        <f t="shared" si="13"/>
        <v>0</v>
      </c>
    </row>
    <row r="179" spans="2:15" ht="18" hidden="1">
      <c r="B179" s="81"/>
      <c r="C179" s="81"/>
      <c r="D179" s="81"/>
      <c r="E179" s="81"/>
      <c r="F179" s="81"/>
      <c r="G179" s="190"/>
      <c r="H179" s="190"/>
      <c r="I179" s="82" t="s">
        <v>7</v>
      </c>
      <c r="J179" s="191">
        <v>15.43</v>
      </c>
      <c r="K179" s="190"/>
      <c r="L179" s="95"/>
      <c r="M179" s="97">
        <f>K179*L179</f>
        <v>0</v>
      </c>
      <c r="N179" s="97">
        <f>M179*20%</f>
        <v>0</v>
      </c>
      <c r="O179" s="200">
        <f>M179+N179</f>
        <v>0</v>
      </c>
    </row>
    <row r="180" spans="2:16" ht="18" hidden="1">
      <c r="B180" s="81"/>
      <c r="C180" s="81"/>
      <c r="D180" s="81"/>
      <c r="E180" s="81"/>
      <c r="F180" s="81"/>
      <c r="G180" s="190">
        <v>1</v>
      </c>
      <c r="H180" s="190">
        <v>1</v>
      </c>
      <c r="I180" s="82" t="s">
        <v>8</v>
      </c>
      <c r="J180" s="191">
        <v>6.64</v>
      </c>
      <c r="K180" s="190">
        <f>SUM(J178,J179,J180)</f>
        <v>87.58999999999999</v>
      </c>
      <c r="L180" s="95">
        <v>820</v>
      </c>
      <c r="M180" s="97">
        <f>K180*L180</f>
        <v>71823.79999999999</v>
      </c>
      <c r="N180" s="97">
        <f>M180*20%</f>
        <v>14364.759999999998</v>
      </c>
      <c r="O180" s="200">
        <f>M180+N180</f>
        <v>86188.55999999998</v>
      </c>
      <c r="P180" s="14" t="s">
        <v>142</v>
      </c>
    </row>
    <row r="181" spans="2:15" ht="18" hidden="1">
      <c r="B181" s="233"/>
      <c r="C181" s="234"/>
      <c r="D181" s="233"/>
      <c r="E181" s="233"/>
      <c r="F181" s="234"/>
      <c r="G181" s="234"/>
      <c r="H181" s="234"/>
      <c r="I181" s="234"/>
      <c r="J181" s="235"/>
      <c r="K181" s="236"/>
      <c r="L181" s="237"/>
      <c r="M181" s="238"/>
      <c r="N181" s="238"/>
      <c r="O181" s="280"/>
    </row>
    <row r="182" spans="2:15" ht="18" hidden="1">
      <c r="B182" s="239"/>
      <c r="C182" s="240"/>
      <c r="D182" s="240"/>
      <c r="E182" s="240"/>
      <c r="F182" s="240"/>
      <c r="G182" s="240"/>
      <c r="H182" s="240"/>
      <c r="I182" s="240"/>
      <c r="J182" s="241"/>
      <c r="K182" s="240"/>
      <c r="L182" s="242"/>
      <c r="M182" s="193"/>
      <c r="N182" s="193"/>
      <c r="O182" s="281"/>
    </row>
    <row r="183" spans="2:15" ht="36" hidden="1">
      <c r="B183" s="215" t="s">
        <v>10</v>
      </c>
      <c r="C183" s="216" t="s">
        <v>12</v>
      </c>
      <c r="D183" s="215" t="s">
        <v>30</v>
      </c>
      <c r="E183" s="215" t="s">
        <v>11</v>
      </c>
      <c r="F183" s="215" t="s">
        <v>13</v>
      </c>
      <c r="G183" s="215" t="s">
        <v>14</v>
      </c>
      <c r="H183" s="215" t="s">
        <v>166</v>
      </c>
      <c r="I183" s="215" t="s">
        <v>16</v>
      </c>
      <c r="J183" s="217" t="s">
        <v>17</v>
      </c>
      <c r="K183" s="218" t="s">
        <v>18</v>
      </c>
      <c r="L183" s="219" t="s">
        <v>136</v>
      </c>
      <c r="M183" s="219" t="s">
        <v>19</v>
      </c>
      <c r="N183" s="219" t="s">
        <v>31</v>
      </c>
      <c r="O183" s="282" t="s">
        <v>23</v>
      </c>
    </row>
    <row r="184" spans="2:15" ht="7.5" customHeight="1" hidden="1" thickBot="1">
      <c r="B184" s="243"/>
      <c r="C184" s="243"/>
      <c r="D184" s="243"/>
      <c r="E184" s="243"/>
      <c r="F184" s="243"/>
      <c r="G184" s="243"/>
      <c r="H184" s="243"/>
      <c r="I184" s="243"/>
      <c r="J184" s="243"/>
      <c r="K184" s="243"/>
      <c r="L184" s="244"/>
      <c r="M184" s="245"/>
      <c r="N184" s="245"/>
      <c r="O184" s="290"/>
    </row>
    <row r="185" spans="1:15" ht="0.75" customHeight="1" hidden="1" thickBot="1">
      <c r="A185" s="61">
        <v>56</v>
      </c>
      <c r="B185" s="81">
        <v>121</v>
      </c>
      <c r="C185" s="81" t="s">
        <v>20</v>
      </c>
      <c r="D185" s="221" t="s">
        <v>73</v>
      </c>
      <c r="E185" s="81" t="s">
        <v>2</v>
      </c>
      <c r="F185" s="81" t="s">
        <v>21</v>
      </c>
      <c r="G185" s="190"/>
      <c r="H185" s="190"/>
      <c r="I185" s="82" t="s">
        <v>6</v>
      </c>
      <c r="J185" s="191">
        <v>87.36</v>
      </c>
      <c r="K185" s="190"/>
      <c r="L185" s="95"/>
      <c r="M185" s="97"/>
      <c r="N185" s="97"/>
      <c r="O185" s="200"/>
    </row>
    <row r="186" spans="2:15" ht="18" hidden="1">
      <c r="B186" s="81"/>
      <c r="C186" s="81"/>
      <c r="D186" s="221"/>
      <c r="E186" s="81"/>
      <c r="F186" s="81"/>
      <c r="G186" s="190"/>
      <c r="H186" s="190"/>
      <c r="I186" s="82" t="s">
        <v>7</v>
      </c>
      <c r="J186" s="191">
        <v>27.74</v>
      </c>
      <c r="K186" s="190"/>
      <c r="L186" s="95"/>
      <c r="M186" s="97">
        <f aca="true" t="shared" si="14" ref="M186:M208">K186*L186</f>
        <v>0</v>
      </c>
      <c r="N186" s="97">
        <f aca="true" t="shared" si="15" ref="N186:N208">M186*20%</f>
        <v>0</v>
      </c>
      <c r="O186" s="200">
        <f aca="true" t="shared" si="16" ref="O186:O210">M186+N186</f>
        <v>0</v>
      </c>
    </row>
    <row r="187" spans="2:15" ht="18" hidden="1">
      <c r="B187" s="81"/>
      <c r="C187" s="81"/>
      <c r="D187" s="221"/>
      <c r="E187" s="81"/>
      <c r="F187" s="81"/>
      <c r="G187" s="190">
        <v>2</v>
      </c>
      <c r="H187" s="190">
        <v>2</v>
      </c>
      <c r="I187" s="82" t="s">
        <v>8</v>
      </c>
      <c r="J187" s="191">
        <v>10.03</v>
      </c>
      <c r="K187" s="190">
        <f>SUM(J185,J186,J187)</f>
        <v>125.13</v>
      </c>
      <c r="L187" s="95">
        <v>750</v>
      </c>
      <c r="M187" s="97">
        <f t="shared" si="14"/>
        <v>93847.5</v>
      </c>
      <c r="N187" s="97">
        <f t="shared" si="15"/>
        <v>18769.5</v>
      </c>
      <c r="O187" s="200">
        <f t="shared" si="16"/>
        <v>112617</v>
      </c>
    </row>
    <row r="188" spans="1:15" ht="18" hidden="1">
      <c r="A188" s="61">
        <v>57</v>
      </c>
      <c r="B188" s="223">
        <v>122</v>
      </c>
      <c r="C188" s="223" t="s">
        <v>20</v>
      </c>
      <c r="D188" s="222" t="s">
        <v>74</v>
      </c>
      <c r="E188" s="223" t="s">
        <v>1</v>
      </c>
      <c r="F188" s="223" t="s">
        <v>21</v>
      </c>
      <c r="G188" s="224"/>
      <c r="H188" s="224"/>
      <c r="I188" s="225" t="s">
        <v>6</v>
      </c>
      <c r="J188" s="226">
        <v>92.76</v>
      </c>
      <c r="K188" s="224"/>
      <c r="L188" s="183"/>
      <c r="M188" s="184">
        <f t="shared" si="14"/>
        <v>0</v>
      </c>
      <c r="N188" s="184">
        <f t="shared" si="15"/>
        <v>0</v>
      </c>
      <c r="O188" s="291">
        <f t="shared" si="16"/>
        <v>0</v>
      </c>
    </row>
    <row r="189" spans="2:15" ht="18" hidden="1">
      <c r="B189" s="223"/>
      <c r="C189" s="223"/>
      <c r="D189" s="222"/>
      <c r="E189" s="223"/>
      <c r="F189" s="223" t="s">
        <v>22</v>
      </c>
      <c r="G189" s="224"/>
      <c r="H189" s="224"/>
      <c r="I189" s="225" t="s">
        <v>7</v>
      </c>
      <c r="J189" s="226">
        <v>31.42</v>
      </c>
      <c r="K189" s="224"/>
      <c r="L189" s="183"/>
      <c r="M189" s="184">
        <f t="shared" si="14"/>
        <v>0</v>
      </c>
      <c r="N189" s="184">
        <f t="shared" si="15"/>
        <v>0</v>
      </c>
      <c r="O189" s="291">
        <f t="shared" si="16"/>
        <v>0</v>
      </c>
    </row>
    <row r="190" spans="2:15" ht="18.75" hidden="1">
      <c r="B190" s="223"/>
      <c r="C190" s="223"/>
      <c r="D190" s="222"/>
      <c r="E190" s="223"/>
      <c r="F190" s="223"/>
      <c r="G190" s="227">
        <v>2</v>
      </c>
      <c r="H190" s="227">
        <v>2</v>
      </c>
      <c r="I190" s="225" t="s">
        <v>8</v>
      </c>
      <c r="J190" s="226">
        <v>10.82</v>
      </c>
      <c r="K190" s="224">
        <f>SUM(J188,J189,J190)</f>
        <v>135</v>
      </c>
      <c r="L190" s="183">
        <v>750</v>
      </c>
      <c r="M190" s="184"/>
      <c r="N190" s="184">
        <f>O190*20%</f>
        <v>12960</v>
      </c>
      <c r="O190" s="292">
        <v>64800</v>
      </c>
    </row>
    <row r="191" spans="1:15" ht="18" hidden="1">
      <c r="A191" s="61">
        <v>58</v>
      </c>
      <c r="B191" s="81">
        <v>123</v>
      </c>
      <c r="C191" s="81" t="s">
        <v>137</v>
      </c>
      <c r="D191" s="221" t="s">
        <v>75</v>
      </c>
      <c r="E191" s="81" t="s">
        <v>2</v>
      </c>
      <c r="F191" s="81" t="s">
        <v>21</v>
      </c>
      <c r="G191" s="190"/>
      <c r="H191" s="190"/>
      <c r="I191" s="82" t="s">
        <v>6</v>
      </c>
      <c r="J191" s="191">
        <v>87.36</v>
      </c>
      <c r="K191" s="190"/>
      <c r="L191" s="95"/>
      <c r="M191" s="97">
        <f t="shared" si="14"/>
        <v>0</v>
      </c>
      <c r="N191" s="97">
        <f t="shared" si="15"/>
        <v>0</v>
      </c>
      <c r="O191" s="200">
        <f t="shared" si="16"/>
        <v>0</v>
      </c>
    </row>
    <row r="192" spans="2:15" ht="18" hidden="1">
      <c r="B192" s="81"/>
      <c r="C192" s="81"/>
      <c r="D192" s="221"/>
      <c r="E192" s="81"/>
      <c r="F192" s="81"/>
      <c r="G192" s="190"/>
      <c r="H192" s="190"/>
      <c r="I192" s="82" t="s">
        <v>7</v>
      </c>
      <c r="J192" s="191">
        <v>32.1</v>
      </c>
      <c r="K192" s="190"/>
      <c r="L192" s="95"/>
      <c r="M192" s="97">
        <f t="shared" si="14"/>
        <v>0</v>
      </c>
      <c r="N192" s="97">
        <f t="shared" si="15"/>
        <v>0</v>
      </c>
      <c r="O192" s="200">
        <f t="shared" si="16"/>
        <v>0</v>
      </c>
    </row>
    <row r="193" spans="2:16" ht="18" hidden="1">
      <c r="B193" s="81"/>
      <c r="C193" s="81"/>
      <c r="D193" s="221"/>
      <c r="E193" s="81"/>
      <c r="F193" s="81"/>
      <c r="G193" s="192">
        <v>2</v>
      </c>
      <c r="H193" s="192">
        <v>2</v>
      </c>
      <c r="I193" s="82" t="s">
        <v>8</v>
      </c>
      <c r="J193" s="191">
        <v>10.41</v>
      </c>
      <c r="K193" s="190">
        <f>SUM(J191,J192,J193)</f>
        <v>129.87</v>
      </c>
      <c r="L193" s="95">
        <v>820</v>
      </c>
      <c r="M193" s="97">
        <f t="shared" si="14"/>
        <v>106493.40000000001</v>
      </c>
      <c r="N193" s="97">
        <f t="shared" si="15"/>
        <v>21298.680000000004</v>
      </c>
      <c r="O193" s="200">
        <f t="shared" si="16"/>
        <v>127792.08000000002</v>
      </c>
      <c r="P193" s="14" t="s">
        <v>142</v>
      </c>
    </row>
    <row r="194" spans="2:15" ht="21" customHeight="1">
      <c r="B194" s="81">
        <v>125</v>
      </c>
      <c r="C194" s="81" t="s">
        <v>139</v>
      </c>
      <c r="D194" s="221" t="s">
        <v>76</v>
      </c>
      <c r="E194" s="81"/>
      <c r="F194" s="81" t="s">
        <v>21</v>
      </c>
      <c r="G194" s="190"/>
      <c r="H194" s="190" t="s">
        <v>167</v>
      </c>
      <c r="I194" s="82" t="s">
        <v>6</v>
      </c>
      <c r="J194" s="191">
        <v>122.47</v>
      </c>
      <c r="K194" s="190"/>
      <c r="L194" s="95"/>
      <c r="M194" s="97">
        <f t="shared" si="14"/>
        <v>0</v>
      </c>
      <c r="N194" s="97">
        <f t="shared" si="15"/>
        <v>0</v>
      </c>
      <c r="O194" s="277" t="s">
        <v>174</v>
      </c>
    </row>
    <row r="195" spans="2:15" ht="24" customHeight="1">
      <c r="B195" s="81">
        <v>126</v>
      </c>
      <c r="C195" s="81" t="s">
        <v>139</v>
      </c>
      <c r="D195" s="221"/>
      <c r="E195" s="81"/>
      <c r="F195" s="81" t="s">
        <v>21</v>
      </c>
      <c r="G195" s="190"/>
      <c r="H195" s="190" t="s">
        <v>167</v>
      </c>
      <c r="I195" s="82" t="s">
        <v>7</v>
      </c>
      <c r="J195" s="275"/>
      <c r="K195" s="191">
        <v>132.29</v>
      </c>
      <c r="L195" s="95"/>
      <c r="M195" s="97" t="e">
        <f>#REF!*L195</f>
        <v>#REF!</v>
      </c>
      <c r="N195" s="97" t="e">
        <f t="shared" si="15"/>
        <v>#REF!</v>
      </c>
      <c r="O195" s="200">
        <v>98000</v>
      </c>
    </row>
    <row r="196" spans="2:15" ht="18">
      <c r="B196" s="81"/>
      <c r="C196" s="81"/>
      <c r="D196" s="221"/>
      <c r="E196" s="81"/>
      <c r="F196" s="81"/>
      <c r="G196" s="192">
        <v>2</v>
      </c>
      <c r="H196" s="192"/>
      <c r="I196" s="82" t="s">
        <v>8</v>
      </c>
      <c r="J196" s="191"/>
      <c r="K196" s="190"/>
      <c r="L196" s="95">
        <v>500</v>
      </c>
      <c r="M196" s="97"/>
      <c r="N196" s="97">
        <f t="shared" si="15"/>
        <v>0</v>
      </c>
      <c r="O196" s="200"/>
    </row>
    <row r="197" spans="1:15" ht="0.75" customHeight="1">
      <c r="A197" s="61">
        <v>60</v>
      </c>
      <c r="B197" s="81">
        <v>126</v>
      </c>
      <c r="C197" s="81" t="s">
        <v>139</v>
      </c>
      <c r="D197" s="221" t="s">
        <v>77</v>
      </c>
      <c r="E197" s="81" t="s">
        <v>1</v>
      </c>
      <c r="F197" s="81" t="s">
        <v>21</v>
      </c>
      <c r="G197" s="190"/>
      <c r="H197" s="190"/>
      <c r="I197" s="82" t="s">
        <v>6</v>
      </c>
      <c r="J197" s="191">
        <v>92.76</v>
      </c>
      <c r="K197" s="190"/>
      <c r="L197" s="95"/>
      <c r="M197" s="97">
        <f t="shared" si="14"/>
        <v>0</v>
      </c>
      <c r="N197" s="97">
        <f t="shared" si="15"/>
        <v>0</v>
      </c>
      <c r="O197" s="200">
        <f t="shared" si="16"/>
        <v>0</v>
      </c>
    </row>
    <row r="198" spans="2:15" ht="18" hidden="1">
      <c r="B198" s="81"/>
      <c r="C198" s="81"/>
      <c r="D198" s="221"/>
      <c r="E198" s="81"/>
      <c r="F198" s="81" t="s">
        <v>22</v>
      </c>
      <c r="G198" s="190"/>
      <c r="H198" s="190"/>
      <c r="I198" s="82" t="s">
        <v>7</v>
      </c>
      <c r="J198" s="191">
        <v>28.94</v>
      </c>
      <c r="K198" s="190"/>
      <c r="L198" s="95"/>
      <c r="M198" s="97">
        <f t="shared" si="14"/>
        <v>0</v>
      </c>
      <c r="N198" s="97">
        <f t="shared" si="15"/>
        <v>0</v>
      </c>
      <c r="O198" s="200">
        <f t="shared" si="16"/>
        <v>0</v>
      </c>
    </row>
    <row r="199" spans="2:15" ht="18" hidden="1">
      <c r="B199" s="81"/>
      <c r="C199" s="81"/>
      <c r="D199" s="221"/>
      <c r="E199" s="81"/>
      <c r="F199" s="81"/>
      <c r="G199" s="190">
        <v>2</v>
      </c>
      <c r="H199" s="190">
        <v>2</v>
      </c>
      <c r="I199" s="82" t="s">
        <v>8</v>
      </c>
      <c r="J199" s="191">
        <v>10.6</v>
      </c>
      <c r="K199" s="190">
        <f>SUM(J197,J198,J199)</f>
        <v>132.3</v>
      </c>
      <c r="L199" s="95">
        <v>750</v>
      </c>
      <c r="M199" s="97">
        <f t="shared" si="14"/>
        <v>99225.00000000001</v>
      </c>
      <c r="N199" s="97">
        <f t="shared" si="15"/>
        <v>19845.000000000004</v>
      </c>
      <c r="O199" s="200">
        <f t="shared" si="16"/>
        <v>119070.00000000001</v>
      </c>
    </row>
    <row r="200" spans="1:15" ht="18" hidden="1">
      <c r="A200" s="61">
        <v>61</v>
      </c>
      <c r="B200" s="81">
        <v>129</v>
      </c>
      <c r="C200" s="81" t="s">
        <v>20</v>
      </c>
      <c r="D200" s="221" t="s">
        <v>80</v>
      </c>
      <c r="E200" s="81" t="s">
        <v>2</v>
      </c>
      <c r="F200" s="81" t="s">
        <v>21</v>
      </c>
      <c r="G200" s="190"/>
      <c r="H200" s="190"/>
      <c r="I200" s="82" t="s">
        <v>6</v>
      </c>
      <c r="J200" s="191">
        <v>86.95</v>
      </c>
      <c r="K200" s="190"/>
      <c r="L200" s="95"/>
      <c r="M200" s="97">
        <f t="shared" si="14"/>
        <v>0</v>
      </c>
      <c r="N200" s="97">
        <f t="shared" si="15"/>
        <v>0</v>
      </c>
      <c r="O200" s="200">
        <f t="shared" si="16"/>
        <v>0</v>
      </c>
    </row>
    <row r="201" spans="2:15" ht="18" hidden="1">
      <c r="B201" s="81"/>
      <c r="C201" s="81"/>
      <c r="D201" s="221"/>
      <c r="E201" s="81"/>
      <c r="F201" s="81"/>
      <c r="G201" s="190"/>
      <c r="H201" s="190"/>
      <c r="I201" s="82" t="s">
        <v>7</v>
      </c>
      <c r="J201" s="191">
        <v>28.22</v>
      </c>
      <c r="K201" s="190"/>
      <c r="L201" s="95"/>
      <c r="M201" s="97">
        <f t="shared" si="14"/>
        <v>0</v>
      </c>
      <c r="N201" s="97">
        <f t="shared" si="15"/>
        <v>0</v>
      </c>
      <c r="O201" s="200">
        <f t="shared" si="16"/>
        <v>0</v>
      </c>
    </row>
    <row r="202" spans="2:15" ht="18" hidden="1">
      <c r="B202" s="81"/>
      <c r="C202" s="81"/>
      <c r="D202" s="221"/>
      <c r="E202" s="81"/>
      <c r="F202" s="81"/>
      <c r="G202" s="192">
        <v>2</v>
      </c>
      <c r="H202" s="192">
        <v>2</v>
      </c>
      <c r="I202" s="82" t="s">
        <v>8</v>
      </c>
      <c r="J202" s="191">
        <v>10.03</v>
      </c>
      <c r="K202" s="190">
        <f>SUM(J200,J201,J202)</f>
        <v>125.2</v>
      </c>
      <c r="L202" s="95">
        <v>750</v>
      </c>
      <c r="M202" s="97">
        <f t="shared" si="14"/>
        <v>93900</v>
      </c>
      <c r="N202" s="97">
        <f t="shared" si="15"/>
        <v>18780</v>
      </c>
      <c r="O202" s="200">
        <f t="shared" si="16"/>
        <v>112680</v>
      </c>
    </row>
    <row r="203" spans="1:15" ht="18" hidden="1">
      <c r="A203" s="61">
        <v>62</v>
      </c>
      <c r="B203" s="81">
        <v>130</v>
      </c>
      <c r="C203" s="81" t="s">
        <v>20</v>
      </c>
      <c r="D203" s="221" t="s">
        <v>81</v>
      </c>
      <c r="E203" s="81" t="s">
        <v>1</v>
      </c>
      <c r="F203" s="81" t="s">
        <v>21</v>
      </c>
      <c r="G203" s="190"/>
      <c r="H203" s="190"/>
      <c r="I203" s="82" t="s">
        <v>6</v>
      </c>
      <c r="J203" s="191">
        <v>92.76</v>
      </c>
      <c r="K203" s="190"/>
      <c r="L203" s="95"/>
      <c r="M203" s="97">
        <f t="shared" si="14"/>
        <v>0</v>
      </c>
      <c r="N203" s="97">
        <f t="shared" si="15"/>
        <v>0</v>
      </c>
      <c r="O203" s="200">
        <f t="shared" si="16"/>
        <v>0</v>
      </c>
    </row>
    <row r="204" spans="2:15" ht="18" hidden="1">
      <c r="B204" s="81"/>
      <c r="C204" s="81"/>
      <c r="D204" s="221"/>
      <c r="E204" s="81"/>
      <c r="F204" s="81" t="s">
        <v>22</v>
      </c>
      <c r="G204" s="190"/>
      <c r="H204" s="190"/>
      <c r="I204" s="82" t="s">
        <v>7</v>
      </c>
      <c r="J204" s="191">
        <v>31.42</v>
      </c>
      <c r="K204" s="190"/>
      <c r="L204" s="95"/>
      <c r="M204" s="97">
        <f t="shared" si="14"/>
        <v>0</v>
      </c>
      <c r="N204" s="97">
        <f t="shared" si="15"/>
        <v>0</v>
      </c>
      <c r="O204" s="200">
        <f t="shared" si="16"/>
        <v>0</v>
      </c>
    </row>
    <row r="205" spans="2:15" ht="18" hidden="1">
      <c r="B205" s="81"/>
      <c r="C205" s="81"/>
      <c r="D205" s="221"/>
      <c r="E205" s="81"/>
      <c r="F205" s="81"/>
      <c r="G205" s="192">
        <v>2</v>
      </c>
      <c r="H205" s="192">
        <v>2</v>
      </c>
      <c r="I205" s="82" t="s">
        <v>8</v>
      </c>
      <c r="J205" s="191">
        <v>10.82</v>
      </c>
      <c r="K205" s="190">
        <f>SUM(J203,J204,J205)</f>
        <v>135</v>
      </c>
      <c r="L205" s="95">
        <v>750</v>
      </c>
      <c r="M205" s="97">
        <f t="shared" si="14"/>
        <v>101250</v>
      </c>
      <c r="N205" s="97">
        <f t="shared" si="15"/>
        <v>20250</v>
      </c>
      <c r="O205" s="200">
        <f t="shared" si="16"/>
        <v>121500</v>
      </c>
    </row>
    <row r="206" spans="2:18" ht="24.75" customHeight="1">
      <c r="B206" s="81">
        <v>208</v>
      </c>
      <c r="C206" s="81" t="s">
        <v>137</v>
      </c>
      <c r="D206" s="221" t="s">
        <v>82</v>
      </c>
      <c r="E206" s="81"/>
      <c r="F206" s="81" t="s">
        <v>21</v>
      </c>
      <c r="G206" s="190"/>
      <c r="H206" s="190" t="s">
        <v>169</v>
      </c>
      <c r="I206" s="82" t="s">
        <v>6</v>
      </c>
      <c r="J206" s="275"/>
      <c r="K206" s="191">
        <v>141.43</v>
      </c>
      <c r="L206" s="95"/>
      <c r="M206" s="97" t="e">
        <f>#REF!*L206</f>
        <v>#REF!</v>
      </c>
      <c r="N206" s="97" t="e">
        <f t="shared" si="15"/>
        <v>#REF!</v>
      </c>
      <c r="O206" s="200">
        <v>124000</v>
      </c>
      <c r="R206" s="20"/>
    </row>
    <row r="207" spans="2:15" ht="24" customHeight="1">
      <c r="B207" s="81">
        <v>213</v>
      </c>
      <c r="C207" s="81" t="s">
        <v>176</v>
      </c>
      <c r="D207" s="221"/>
      <c r="E207" s="81"/>
      <c r="F207" s="81" t="s">
        <v>21</v>
      </c>
      <c r="G207" s="190"/>
      <c r="H207" s="190" t="s">
        <v>169</v>
      </c>
      <c r="I207" s="82" t="s">
        <v>7</v>
      </c>
      <c r="J207" s="275"/>
      <c r="K207" s="191">
        <v>121.13</v>
      </c>
      <c r="L207" s="95"/>
      <c r="M207" s="97" t="e">
        <f>#REF!*L207</f>
        <v>#REF!</v>
      </c>
      <c r="N207" s="97" t="e">
        <f t="shared" si="15"/>
        <v>#REF!</v>
      </c>
      <c r="O207" s="200">
        <v>118000</v>
      </c>
    </row>
    <row r="208" spans="2:15" ht="28.5" customHeight="1">
      <c r="B208" s="81">
        <v>218</v>
      </c>
      <c r="C208" s="81" t="s">
        <v>177</v>
      </c>
      <c r="D208" s="221"/>
      <c r="E208" s="81"/>
      <c r="F208" s="81" t="s">
        <v>170</v>
      </c>
      <c r="G208" s="192">
        <v>2</v>
      </c>
      <c r="H208" s="192" t="s">
        <v>169</v>
      </c>
      <c r="I208" s="82" t="s">
        <v>8</v>
      </c>
      <c r="J208" s="275"/>
      <c r="K208" s="191">
        <v>223.12</v>
      </c>
      <c r="L208" s="95">
        <v>750</v>
      </c>
      <c r="M208" s="97" t="e">
        <f>#REF!*L208</f>
        <v>#REF!</v>
      </c>
      <c r="N208" s="97" t="e">
        <f t="shared" si="15"/>
        <v>#REF!</v>
      </c>
      <c r="O208" s="200">
        <v>185000</v>
      </c>
    </row>
    <row r="209" spans="1:15" ht="0.75" customHeight="1" hidden="1">
      <c r="A209" s="61">
        <v>64</v>
      </c>
      <c r="B209" s="201">
        <v>136</v>
      </c>
      <c r="C209" s="201" t="s">
        <v>140</v>
      </c>
      <c r="D209" s="201" t="s">
        <v>160</v>
      </c>
      <c r="E209" s="201" t="s">
        <v>79</v>
      </c>
      <c r="F209" s="201" t="s">
        <v>21</v>
      </c>
      <c r="G209" s="202"/>
      <c r="H209" s="202"/>
      <c r="I209" s="203" t="s">
        <v>6</v>
      </c>
      <c r="J209" s="275"/>
      <c r="K209" s="228">
        <v>84.24</v>
      </c>
      <c r="L209" s="185"/>
      <c r="M209" s="186"/>
      <c r="N209" s="186"/>
      <c r="O209" s="284">
        <f t="shared" si="16"/>
        <v>0</v>
      </c>
    </row>
    <row r="210" spans="2:15" ht="18" hidden="1">
      <c r="B210" s="201"/>
      <c r="C210" s="201"/>
      <c r="D210" s="201"/>
      <c r="E210" s="201"/>
      <c r="F210" s="201" t="s">
        <v>91</v>
      </c>
      <c r="G210" s="202"/>
      <c r="H210" s="202"/>
      <c r="I210" s="203" t="s">
        <v>7</v>
      </c>
      <c r="J210" s="275"/>
      <c r="K210" s="228">
        <v>15.86</v>
      </c>
      <c r="L210" s="185"/>
      <c r="M210" s="186"/>
      <c r="N210" s="186"/>
      <c r="O210" s="284">
        <f t="shared" si="16"/>
        <v>0</v>
      </c>
    </row>
    <row r="211" spans="2:15" ht="18" hidden="1">
      <c r="B211" s="201"/>
      <c r="C211" s="201"/>
      <c r="D211" s="201"/>
      <c r="E211" s="201"/>
      <c r="F211" s="201"/>
      <c r="G211" s="220">
        <v>2</v>
      </c>
      <c r="H211" s="220">
        <v>2</v>
      </c>
      <c r="I211" s="203" t="s">
        <v>8</v>
      </c>
      <c r="J211" s="275"/>
      <c r="K211" s="228">
        <v>8.72</v>
      </c>
      <c r="L211" s="185">
        <v>750</v>
      </c>
      <c r="M211" s="186" t="e">
        <f>#REF!*L211</f>
        <v>#REF!</v>
      </c>
      <c r="N211" s="186" t="e">
        <f>M211*20%</f>
        <v>#REF!</v>
      </c>
      <c r="O211" s="284">
        <v>71821</v>
      </c>
    </row>
    <row r="212" spans="2:15" ht="18" hidden="1">
      <c r="B212" s="233"/>
      <c r="C212" s="234"/>
      <c r="D212" s="233"/>
      <c r="E212" s="233"/>
      <c r="F212" s="234"/>
      <c r="G212" s="234"/>
      <c r="H212" s="234"/>
      <c r="I212" s="234"/>
      <c r="J212" s="275"/>
      <c r="K212" s="235"/>
      <c r="L212" s="237"/>
      <c r="M212" s="238"/>
      <c r="N212" s="238"/>
      <c r="O212" s="280"/>
    </row>
    <row r="213" spans="2:15" ht="18" hidden="1">
      <c r="B213" s="239"/>
      <c r="C213" s="240" t="s">
        <v>83</v>
      </c>
      <c r="D213" s="240"/>
      <c r="E213" s="240"/>
      <c r="F213" s="240"/>
      <c r="G213" s="240"/>
      <c r="H213" s="240"/>
      <c r="I213" s="240"/>
      <c r="J213" s="275"/>
      <c r="K213" s="241"/>
      <c r="L213" s="242"/>
      <c r="M213" s="193"/>
      <c r="N213" s="193"/>
      <c r="O213" s="281">
        <v>4</v>
      </c>
    </row>
    <row r="214" spans="2:15" ht="36" hidden="1">
      <c r="B214" s="215" t="s">
        <v>10</v>
      </c>
      <c r="C214" s="216" t="s">
        <v>12</v>
      </c>
      <c r="D214" s="215" t="s">
        <v>30</v>
      </c>
      <c r="E214" s="215" t="s">
        <v>11</v>
      </c>
      <c r="F214" s="215" t="s">
        <v>13</v>
      </c>
      <c r="G214" s="215" t="s">
        <v>14</v>
      </c>
      <c r="H214" s="215" t="s">
        <v>15</v>
      </c>
      <c r="I214" s="215" t="s">
        <v>16</v>
      </c>
      <c r="J214" s="275"/>
      <c r="K214" s="217" t="s">
        <v>17</v>
      </c>
      <c r="L214" s="219" t="s">
        <v>136</v>
      </c>
      <c r="M214" s="219" t="s">
        <v>19</v>
      </c>
      <c r="N214" s="219" t="s">
        <v>31</v>
      </c>
      <c r="O214" s="282" t="s">
        <v>23</v>
      </c>
    </row>
    <row r="215" spans="2:15" ht="10.5" customHeight="1" hidden="1">
      <c r="B215" s="229"/>
      <c r="C215" s="229"/>
      <c r="D215" s="229"/>
      <c r="E215" s="229"/>
      <c r="F215" s="229"/>
      <c r="G215" s="229"/>
      <c r="H215" s="229"/>
      <c r="I215" s="229"/>
      <c r="J215" s="275"/>
      <c r="K215" s="229"/>
      <c r="L215" s="230"/>
      <c r="M215" s="231"/>
      <c r="N215" s="231"/>
      <c r="O215" s="293"/>
    </row>
    <row r="216" spans="1:15" ht="18" hidden="1">
      <c r="A216" s="61">
        <v>65</v>
      </c>
      <c r="B216" s="81">
        <v>137</v>
      </c>
      <c r="C216" s="81" t="s">
        <v>20</v>
      </c>
      <c r="D216" s="81" t="s">
        <v>84</v>
      </c>
      <c r="E216" s="81" t="s">
        <v>2</v>
      </c>
      <c r="F216" s="81" t="s">
        <v>21</v>
      </c>
      <c r="G216" s="190"/>
      <c r="H216" s="190"/>
      <c r="I216" s="82" t="s">
        <v>6</v>
      </c>
      <c r="J216" s="275"/>
      <c r="K216" s="232">
        <v>87.36</v>
      </c>
      <c r="L216" s="95"/>
      <c r="M216" s="97" t="e">
        <f>#REF!*L216</f>
        <v>#REF!</v>
      </c>
      <c r="N216" s="97" t="e">
        <f aca="true" t="shared" si="17" ref="N216:N236">M216*20%</f>
        <v>#REF!</v>
      </c>
      <c r="O216" s="200" t="e">
        <f aca="true" t="shared" si="18" ref="O216:O239">M216+N216</f>
        <v>#REF!</v>
      </c>
    </row>
    <row r="217" spans="2:15" ht="18" hidden="1">
      <c r="B217" s="81"/>
      <c r="C217" s="81"/>
      <c r="D217" s="81"/>
      <c r="E217" s="81"/>
      <c r="F217" s="81"/>
      <c r="G217" s="190"/>
      <c r="H217" s="190"/>
      <c r="I217" s="82" t="s">
        <v>7</v>
      </c>
      <c r="J217" s="275"/>
      <c r="K217" s="232">
        <v>27.74</v>
      </c>
      <c r="L217" s="95"/>
      <c r="M217" s="97" t="e">
        <f>#REF!*L217</f>
        <v>#REF!</v>
      </c>
      <c r="N217" s="97" t="e">
        <f t="shared" si="17"/>
        <v>#REF!</v>
      </c>
      <c r="O217" s="200" t="e">
        <f t="shared" si="18"/>
        <v>#REF!</v>
      </c>
    </row>
    <row r="218" spans="2:15" ht="18" hidden="1">
      <c r="B218" s="81"/>
      <c r="C218" s="81"/>
      <c r="D218" s="81"/>
      <c r="E218" s="81"/>
      <c r="F218" s="81"/>
      <c r="G218" s="192">
        <v>2</v>
      </c>
      <c r="H218" s="192">
        <v>2</v>
      </c>
      <c r="I218" s="82" t="s">
        <v>8</v>
      </c>
      <c r="J218" s="275"/>
      <c r="K218" s="232">
        <v>10.03</v>
      </c>
      <c r="L218" s="95">
        <v>750</v>
      </c>
      <c r="M218" s="97" t="e">
        <f>#REF!*L218</f>
        <v>#REF!</v>
      </c>
      <c r="N218" s="97" t="e">
        <f t="shared" si="17"/>
        <v>#REF!</v>
      </c>
      <c r="O218" s="200" t="e">
        <f t="shared" si="18"/>
        <v>#REF!</v>
      </c>
    </row>
    <row r="219" spans="1:15" ht="18" hidden="1">
      <c r="A219" s="61">
        <v>66</v>
      </c>
      <c r="B219" s="81">
        <v>138</v>
      </c>
      <c r="C219" s="81" t="s">
        <v>20</v>
      </c>
      <c r="D219" s="81" t="s">
        <v>85</v>
      </c>
      <c r="E219" s="81" t="s">
        <v>1</v>
      </c>
      <c r="F219" s="81" t="s">
        <v>21</v>
      </c>
      <c r="G219" s="190"/>
      <c r="H219" s="190"/>
      <c r="I219" s="82" t="s">
        <v>6</v>
      </c>
      <c r="J219" s="275"/>
      <c r="K219" s="232">
        <v>92.76</v>
      </c>
      <c r="L219" s="95"/>
      <c r="M219" s="97" t="e">
        <f>#REF!*L219</f>
        <v>#REF!</v>
      </c>
      <c r="N219" s="97" t="e">
        <f t="shared" si="17"/>
        <v>#REF!</v>
      </c>
      <c r="O219" s="200" t="e">
        <f t="shared" si="18"/>
        <v>#REF!</v>
      </c>
    </row>
    <row r="220" spans="2:15" ht="13.5" customHeight="1" hidden="1">
      <c r="B220" s="81"/>
      <c r="C220" s="81"/>
      <c r="D220" s="81"/>
      <c r="E220" s="81"/>
      <c r="F220" s="81" t="s">
        <v>22</v>
      </c>
      <c r="G220" s="190"/>
      <c r="H220" s="190"/>
      <c r="I220" s="82" t="s">
        <v>7</v>
      </c>
      <c r="J220" s="275"/>
      <c r="K220" s="232">
        <v>31.42</v>
      </c>
      <c r="L220" s="95"/>
      <c r="M220" s="97" t="e">
        <f>#REF!*L220</f>
        <v>#REF!</v>
      </c>
      <c r="N220" s="97" t="e">
        <f t="shared" si="17"/>
        <v>#REF!</v>
      </c>
      <c r="O220" s="200" t="e">
        <f t="shared" si="18"/>
        <v>#REF!</v>
      </c>
    </row>
    <row r="221" spans="2:15" ht="18" hidden="1">
      <c r="B221" s="81"/>
      <c r="C221" s="81"/>
      <c r="D221" s="81"/>
      <c r="E221" s="81"/>
      <c r="F221" s="81"/>
      <c r="G221" s="192">
        <v>2</v>
      </c>
      <c r="H221" s="192">
        <v>2</v>
      </c>
      <c r="I221" s="82" t="s">
        <v>8</v>
      </c>
      <c r="J221" s="275"/>
      <c r="K221" s="232">
        <v>10.82</v>
      </c>
      <c r="L221" s="95">
        <v>750</v>
      </c>
      <c r="M221" s="97" t="e">
        <f>#REF!*L221</f>
        <v>#REF!</v>
      </c>
      <c r="N221" s="97" t="e">
        <f t="shared" si="17"/>
        <v>#REF!</v>
      </c>
      <c r="O221" s="200" t="e">
        <f t="shared" si="18"/>
        <v>#REF!</v>
      </c>
    </row>
    <row r="222" spans="1:15" ht="18" hidden="1">
      <c r="A222" s="61">
        <v>67</v>
      </c>
      <c r="B222" s="81">
        <v>139</v>
      </c>
      <c r="C222" s="81" t="s">
        <v>137</v>
      </c>
      <c r="D222" s="81" t="s">
        <v>86</v>
      </c>
      <c r="E222" s="81" t="s">
        <v>2</v>
      </c>
      <c r="F222" s="81" t="s">
        <v>21</v>
      </c>
      <c r="G222" s="190"/>
      <c r="H222" s="190"/>
      <c r="I222" s="82" t="s">
        <v>6</v>
      </c>
      <c r="J222" s="275"/>
      <c r="K222" s="232">
        <v>87.36</v>
      </c>
      <c r="L222" s="95"/>
      <c r="M222" s="97" t="e">
        <f>#REF!*L222</f>
        <v>#REF!</v>
      </c>
      <c r="N222" s="97" t="e">
        <f t="shared" si="17"/>
        <v>#REF!</v>
      </c>
      <c r="O222" s="200" t="e">
        <f t="shared" si="18"/>
        <v>#REF!</v>
      </c>
    </row>
    <row r="223" spans="2:15" ht="18" hidden="1">
      <c r="B223" s="81"/>
      <c r="C223" s="81"/>
      <c r="D223" s="81"/>
      <c r="E223" s="81"/>
      <c r="F223" s="81"/>
      <c r="G223" s="190"/>
      <c r="H223" s="190"/>
      <c r="I223" s="82" t="s">
        <v>7</v>
      </c>
      <c r="J223" s="275"/>
      <c r="K223" s="232">
        <v>32.1</v>
      </c>
      <c r="L223" s="95"/>
      <c r="M223" s="97" t="e">
        <f>#REF!*L223</f>
        <v>#REF!</v>
      </c>
      <c r="N223" s="97" t="e">
        <f t="shared" si="17"/>
        <v>#REF!</v>
      </c>
      <c r="O223" s="200" t="e">
        <f t="shared" si="18"/>
        <v>#REF!</v>
      </c>
    </row>
    <row r="224" spans="2:15" ht="18" hidden="1">
      <c r="B224" s="81"/>
      <c r="C224" s="81"/>
      <c r="D224" s="81"/>
      <c r="E224" s="81"/>
      <c r="F224" s="81"/>
      <c r="G224" s="192">
        <v>2</v>
      </c>
      <c r="H224" s="192">
        <v>2</v>
      </c>
      <c r="I224" s="82" t="s">
        <v>8</v>
      </c>
      <c r="J224" s="275"/>
      <c r="K224" s="232">
        <v>10.41</v>
      </c>
      <c r="L224" s="95">
        <v>750</v>
      </c>
      <c r="M224" s="97" t="e">
        <f>#REF!*L224</f>
        <v>#REF!</v>
      </c>
      <c r="N224" s="97" t="e">
        <f t="shared" si="17"/>
        <v>#REF!</v>
      </c>
      <c r="O224" s="200" t="e">
        <f t="shared" si="18"/>
        <v>#REF!</v>
      </c>
    </row>
    <row r="225" spans="1:15" ht="18" hidden="1">
      <c r="A225" s="61">
        <v>68</v>
      </c>
      <c r="B225" s="81">
        <v>140</v>
      </c>
      <c r="C225" s="81" t="s">
        <v>137</v>
      </c>
      <c r="D225" s="81" t="s">
        <v>87</v>
      </c>
      <c r="E225" s="81" t="s">
        <v>1</v>
      </c>
      <c r="F225" s="81" t="s">
        <v>21</v>
      </c>
      <c r="G225" s="190"/>
      <c r="H225" s="190"/>
      <c r="I225" s="82" t="s">
        <v>6</v>
      </c>
      <c r="J225" s="275"/>
      <c r="K225" s="232">
        <v>92.76</v>
      </c>
      <c r="L225" s="95"/>
      <c r="M225" s="97" t="e">
        <f>#REF!*L225</f>
        <v>#REF!</v>
      </c>
      <c r="N225" s="97" t="e">
        <f t="shared" si="17"/>
        <v>#REF!</v>
      </c>
      <c r="O225" s="200" t="e">
        <f t="shared" si="18"/>
        <v>#REF!</v>
      </c>
    </row>
    <row r="226" spans="2:15" ht="18" hidden="1">
      <c r="B226" s="81"/>
      <c r="C226" s="81"/>
      <c r="D226" s="81"/>
      <c r="E226" s="81"/>
      <c r="F226" s="81" t="s">
        <v>22</v>
      </c>
      <c r="G226" s="190"/>
      <c r="H226" s="190"/>
      <c r="I226" s="82" t="s">
        <v>7</v>
      </c>
      <c r="J226" s="275"/>
      <c r="K226" s="232">
        <v>37.34</v>
      </c>
      <c r="L226" s="95"/>
      <c r="M226" s="97" t="e">
        <f>#REF!*L226</f>
        <v>#REF!</v>
      </c>
      <c r="N226" s="97" t="e">
        <f t="shared" si="17"/>
        <v>#REF!</v>
      </c>
      <c r="O226" s="200" t="e">
        <f t="shared" si="18"/>
        <v>#REF!</v>
      </c>
    </row>
    <row r="227" spans="2:15" ht="18" hidden="1">
      <c r="B227" s="81"/>
      <c r="C227" s="81"/>
      <c r="D227" s="81"/>
      <c r="E227" s="81"/>
      <c r="F227" s="81"/>
      <c r="G227" s="192">
        <v>2</v>
      </c>
      <c r="H227" s="192">
        <v>2</v>
      </c>
      <c r="I227" s="82" t="s">
        <v>8</v>
      </c>
      <c r="J227" s="275"/>
      <c r="K227" s="232">
        <v>11.33</v>
      </c>
      <c r="L227" s="95">
        <v>750</v>
      </c>
      <c r="M227" s="97" t="e">
        <f>#REF!*L227</f>
        <v>#REF!</v>
      </c>
      <c r="N227" s="97" t="e">
        <f t="shared" si="17"/>
        <v>#REF!</v>
      </c>
      <c r="O227" s="200" t="e">
        <f t="shared" si="18"/>
        <v>#REF!</v>
      </c>
    </row>
    <row r="228" spans="1:15" ht="18" hidden="1">
      <c r="A228" s="61">
        <v>69</v>
      </c>
      <c r="B228" s="81">
        <v>141</v>
      </c>
      <c r="C228" s="81" t="s">
        <v>139</v>
      </c>
      <c r="D228" s="81" t="s">
        <v>88</v>
      </c>
      <c r="E228" s="81" t="s">
        <v>2</v>
      </c>
      <c r="F228" s="81" t="s">
        <v>21</v>
      </c>
      <c r="G228" s="190"/>
      <c r="H228" s="190"/>
      <c r="I228" s="82" t="s">
        <v>6</v>
      </c>
      <c r="J228" s="275"/>
      <c r="K228" s="232">
        <v>87.36</v>
      </c>
      <c r="L228" s="95"/>
      <c r="M228" s="97" t="e">
        <f>#REF!*L228</f>
        <v>#REF!</v>
      </c>
      <c r="N228" s="97" t="e">
        <f t="shared" si="17"/>
        <v>#REF!</v>
      </c>
      <c r="O228" s="200" t="e">
        <f t="shared" si="18"/>
        <v>#REF!</v>
      </c>
    </row>
    <row r="229" spans="2:15" ht="18" hidden="1">
      <c r="B229" s="81"/>
      <c r="C229" s="81"/>
      <c r="D229" s="81"/>
      <c r="E229" s="81"/>
      <c r="F229" s="81"/>
      <c r="G229" s="190"/>
      <c r="H229" s="190"/>
      <c r="I229" s="82" t="s">
        <v>7</v>
      </c>
      <c r="J229" s="275"/>
      <c r="K229" s="232">
        <v>25.3</v>
      </c>
      <c r="L229" s="95"/>
      <c r="M229" s="97" t="e">
        <f>#REF!*L229</f>
        <v>#REF!</v>
      </c>
      <c r="N229" s="97" t="e">
        <f t="shared" si="17"/>
        <v>#REF!</v>
      </c>
      <c r="O229" s="200" t="e">
        <f t="shared" si="18"/>
        <v>#REF!</v>
      </c>
    </row>
    <row r="230" spans="2:15" ht="18" hidden="1">
      <c r="B230" s="81"/>
      <c r="C230" s="81"/>
      <c r="D230" s="81"/>
      <c r="E230" s="81"/>
      <c r="F230" s="81"/>
      <c r="G230" s="192">
        <v>2</v>
      </c>
      <c r="H230" s="192">
        <v>2</v>
      </c>
      <c r="I230" s="82" t="s">
        <v>8</v>
      </c>
      <c r="J230" s="275"/>
      <c r="K230" s="232">
        <v>9.81</v>
      </c>
      <c r="L230" s="95">
        <v>750</v>
      </c>
      <c r="M230" s="97" t="e">
        <f>#REF!*L230</f>
        <v>#REF!</v>
      </c>
      <c r="N230" s="97" t="e">
        <f t="shared" si="17"/>
        <v>#REF!</v>
      </c>
      <c r="O230" s="200" t="e">
        <f t="shared" si="18"/>
        <v>#REF!</v>
      </c>
    </row>
    <row r="231" spans="1:15" ht="18" hidden="1">
      <c r="A231" s="61">
        <v>70</v>
      </c>
      <c r="B231" s="81">
        <v>142</v>
      </c>
      <c r="C231" s="81" t="s">
        <v>139</v>
      </c>
      <c r="D231" s="81" t="s">
        <v>89</v>
      </c>
      <c r="E231" s="81" t="s">
        <v>1</v>
      </c>
      <c r="F231" s="81" t="s">
        <v>21</v>
      </c>
      <c r="G231" s="190"/>
      <c r="H231" s="190"/>
      <c r="I231" s="82" t="s">
        <v>6</v>
      </c>
      <c r="J231" s="275"/>
      <c r="K231" s="232">
        <v>92.76</v>
      </c>
      <c r="L231" s="95"/>
      <c r="M231" s="97" t="e">
        <f>#REF!*L231</f>
        <v>#REF!</v>
      </c>
      <c r="N231" s="97" t="e">
        <f t="shared" si="17"/>
        <v>#REF!</v>
      </c>
      <c r="O231" s="200" t="e">
        <f t="shared" si="18"/>
        <v>#REF!</v>
      </c>
    </row>
    <row r="232" spans="2:15" ht="18" hidden="1">
      <c r="B232" s="81"/>
      <c r="C232" s="81"/>
      <c r="D232" s="81"/>
      <c r="E232" s="81"/>
      <c r="F232" s="81" t="s">
        <v>22</v>
      </c>
      <c r="G232" s="190"/>
      <c r="H232" s="190"/>
      <c r="I232" s="82" t="s">
        <v>7</v>
      </c>
      <c r="J232" s="275"/>
      <c r="K232" s="232">
        <v>28.93</v>
      </c>
      <c r="L232" s="95"/>
      <c r="M232" s="97" t="e">
        <f>#REF!*L232</f>
        <v>#REF!</v>
      </c>
      <c r="N232" s="97" t="e">
        <f t="shared" si="17"/>
        <v>#REF!</v>
      </c>
      <c r="O232" s="200" t="e">
        <f t="shared" si="18"/>
        <v>#REF!</v>
      </c>
    </row>
    <row r="233" spans="2:15" ht="18" hidden="1">
      <c r="B233" s="81"/>
      <c r="C233" s="81"/>
      <c r="D233" s="81"/>
      <c r="E233" s="81"/>
      <c r="F233" s="81"/>
      <c r="G233" s="192">
        <v>2</v>
      </c>
      <c r="H233" s="192">
        <v>2</v>
      </c>
      <c r="I233" s="82" t="s">
        <v>8</v>
      </c>
      <c r="J233" s="275"/>
      <c r="K233" s="232">
        <v>10.6</v>
      </c>
      <c r="L233" s="95">
        <v>750</v>
      </c>
      <c r="M233" s="97" t="e">
        <f>#REF!*L233</f>
        <v>#REF!</v>
      </c>
      <c r="N233" s="97" t="e">
        <f t="shared" si="17"/>
        <v>#REF!</v>
      </c>
      <c r="O233" s="200" t="e">
        <f t="shared" si="18"/>
        <v>#REF!</v>
      </c>
    </row>
    <row r="234" spans="1:15" ht="18" hidden="1">
      <c r="A234" s="61">
        <v>71</v>
      </c>
      <c r="B234" s="81">
        <v>143</v>
      </c>
      <c r="C234" s="81" t="s">
        <v>140</v>
      </c>
      <c r="D234" s="81" t="s">
        <v>90</v>
      </c>
      <c r="E234" s="81" t="s">
        <v>78</v>
      </c>
      <c r="F234" s="81" t="s">
        <v>21</v>
      </c>
      <c r="G234" s="190"/>
      <c r="H234" s="190"/>
      <c r="I234" s="82" t="s">
        <v>6</v>
      </c>
      <c r="J234" s="275"/>
      <c r="K234" s="232">
        <v>81.89</v>
      </c>
      <c r="L234" s="95"/>
      <c r="M234" s="97" t="e">
        <f>#REF!*L234</f>
        <v>#REF!</v>
      </c>
      <c r="N234" s="97" t="e">
        <f t="shared" si="17"/>
        <v>#REF!</v>
      </c>
      <c r="O234" s="200" t="e">
        <f t="shared" si="18"/>
        <v>#REF!</v>
      </c>
    </row>
    <row r="235" spans="2:15" ht="18" hidden="1">
      <c r="B235" s="81"/>
      <c r="C235" s="81"/>
      <c r="D235" s="81"/>
      <c r="E235" s="81"/>
      <c r="F235" s="81" t="s">
        <v>91</v>
      </c>
      <c r="G235" s="190"/>
      <c r="H235" s="190"/>
      <c r="I235" s="82" t="s">
        <v>7</v>
      </c>
      <c r="J235" s="275"/>
      <c r="K235" s="232">
        <v>15.86</v>
      </c>
      <c r="L235" s="95"/>
      <c r="M235" s="97" t="e">
        <f>#REF!*L235</f>
        <v>#REF!</v>
      </c>
      <c r="N235" s="97" t="e">
        <f t="shared" si="17"/>
        <v>#REF!</v>
      </c>
      <c r="O235" s="200" t="e">
        <f t="shared" si="18"/>
        <v>#REF!</v>
      </c>
    </row>
    <row r="236" spans="2:15" ht="18" hidden="1">
      <c r="B236" s="81"/>
      <c r="C236" s="81"/>
      <c r="D236" s="81"/>
      <c r="E236" s="81"/>
      <c r="F236" s="81"/>
      <c r="G236" s="192">
        <v>2</v>
      </c>
      <c r="H236" s="192">
        <v>2</v>
      </c>
      <c r="I236" s="82" t="s">
        <v>8</v>
      </c>
      <c r="J236" s="275"/>
      <c r="K236" s="232">
        <v>8.52</v>
      </c>
      <c r="L236" s="95">
        <v>750</v>
      </c>
      <c r="M236" s="97" t="e">
        <f>#REF!*L236</f>
        <v>#REF!</v>
      </c>
      <c r="N236" s="97" t="e">
        <f t="shared" si="17"/>
        <v>#REF!</v>
      </c>
      <c r="O236" s="200" t="e">
        <f t="shared" si="18"/>
        <v>#REF!</v>
      </c>
    </row>
    <row r="237" spans="1:15" ht="18" hidden="1">
      <c r="A237" s="61">
        <v>72</v>
      </c>
      <c r="B237" s="81">
        <v>144</v>
      </c>
      <c r="C237" s="81" t="s">
        <v>140</v>
      </c>
      <c r="D237" s="81" t="s">
        <v>92</v>
      </c>
      <c r="E237" s="81" t="s">
        <v>79</v>
      </c>
      <c r="F237" s="81" t="s">
        <v>21</v>
      </c>
      <c r="G237" s="190"/>
      <c r="H237" s="190"/>
      <c r="I237" s="82" t="s">
        <v>6</v>
      </c>
      <c r="J237" s="275"/>
      <c r="K237" s="232">
        <v>84.24</v>
      </c>
      <c r="L237" s="95"/>
      <c r="M237" s="97"/>
      <c r="N237" s="97"/>
      <c r="O237" s="200">
        <f t="shared" si="18"/>
        <v>0</v>
      </c>
    </row>
    <row r="238" spans="2:15" ht="18" hidden="1">
      <c r="B238" s="81"/>
      <c r="C238" s="81"/>
      <c r="D238" s="81"/>
      <c r="E238" s="81"/>
      <c r="F238" s="81" t="s">
        <v>91</v>
      </c>
      <c r="G238" s="190"/>
      <c r="H238" s="190"/>
      <c r="I238" s="82" t="s">
        <v>7</v>
      </c>
      <c r="J238" s="275"/>
      <c r="K238" s="232">
        <v>15.86</v>
      </c>
      <c r="L238" s="95"/>
      <c r="M238" s="97"/>
      <c r="N238" s="97"/>
      <c r="O238" s="200">
        <f t="shared" si="18"/>
        <v>0</v>
      </c>
    </row>
    <row r="239" spans="2:15" ht="18" hidden="1">
      <c r="B239" s="81"/>
      <c r="C239" s="81"/>
      <c r="D239" s="81"/>
      <c r="E239" s="81"/>
      <c r="F239" s="81"/>
      <c r="G239" s="192">
        <v>2</v>
      </c>
      <c r="H239" s="192">
        <v>2</v>
      </c>
      <c r="I239" s="82" t="s">
        <v>8</v>
      </c>
      <c r="J239" s="275"/>
      <c r="K239" s="232">
        <v>8.72</v>
      </c>
      <c r="L239" s="95">
        <v>750</v>
      </c>
      <c r="M239" s="97" t="e">
        <f>#REF!*L239</f>
        <v>#REF!</v>
      </c>
      <c r="N239" s="97" t="e">
        <f>M239*20%</f>
        <v>#REF!</v>
      </c>
      <c r="O239" s="200" t="e">
        <f t="shared" si="18"/>
        <v>#REF!</v>
      </c>
    </row>
    <row r="240" spans="1:15" ht="18" hidden="1">
      <c r="A240" s="61">
        <v>73</v>
      </c>
      <c r="B240" s="81">
        <v>145</v>
      </c>
      <c r="C240" s="81" t="s">
        <v>20</v>
      </c>
      <c r="D240" s="81" t="s">
        <v>93</v>
      </c>
      <c r="E240" s="81" t="s">
        <v>2</v>
      </c>
      <c r="F240" s="81" t="s">
        <v>21</v>
      </c>
      <c r="G240" s="190"/>
      <c r="H240" s="190"/>
      <c r="I240" s="82" t="s">
        <v>6</v>
      </c>
      <c r="J240" s="275"/>
      <c r="K240" s="232">
        <v>86.95</v>
      </c>
      <c r="L240" s="95"/>
      <c r="M240" s="97"/>
      <c r="N240" s="97"/>
      <c r="O240" s="200"/>
    </row>
    <row r="241" spans="2:15" ht="18" hidden="1">
      <c r="B241" s="81"/>
      <c r="C241" s="81"/>
      <c r="D241" s="81"/>
      <c r="E241" s="81"/>
      <c r="F241" s="81"/>
      <c r="G241" s="190"/>
      <c r="H241" s="190"/>
      <c r="I241" s="82" t="s">
        <v>7</v>
      </c>
      <c r="J241" s="275"/>
      <c r="K241" s="232">
        <v>28.22</v>
      </c>
      <c r="L241" s="95"/>
      <c r="M241" s="97" t="e">
        <f>#REF!*L241</f>
        <v>#REF!</v>
      </c>
      <c r="N241" s="97" t="e">
        <f>M241*20%</f>
        <v>#REF!</v>
      </c>
      <c r="O241" s="200" t="e">
        <f aca="true" t="shared" si="19" ref="O241:O263">M241+N241</f>
        <v>#REF!</v>
      </c>
    </row>
    <row r="242" spans="2:15" ht="18" hidden="1">
      <c r="B242" s="81"/>
      <c r="C242" s="81"/>
      <c r="D242" s="81"/>
      <c r="E242" s="81"/>
      <c r="F242" s="81"/>
      <c r="G242" s="190">
        <v>2</v>
      </c>
      <c r="H242" s="190">
        <v>2</v>
      </c>
      <c r="I242" s="82" t="s">
        <v>8</v>
      </c>
      <c r="J242" s="275"/>
      <c r="K242" s="232">
        <v>10.03</v>
      </c>
      <c r="L242" s="95">
        <v>750</v>
      </c>
      <c r="M242" s="97" t="e">
        <f>#REF!*L242</f>
        <v>#REF!</v>
      </c>
      <c r="N242" s="97" t="e">
        <f>M242*20%</f>
        <v>#REF!</v>
      </c>
      <c r="O242" s="200" t="e">
        <f t="shared" si="19"/>
        <v>#REF!</v>
      </c>
    </row>
    <row r="243" spans="1:15" ht="18" hidden="1">
      <c r="A243" s="61">
        <v>74</v>
      </c>
      <c r="B243" s="81">
        <v>146</v>
      </c>
      <c r="C243" s="81" t="s">
        <v>20</v>
      </c>
      <c r="D243" s="81" t="s">
        <v>94</v>
      </c>
      <c r="E243" s="81" t="s">
        <v>1</v>
      </c>
      <c r="F243" s="81" t="s">
        <v>21</v>
      </c>
      <c r="G243" s="190"/>
      <c r="H243" s="190"/>
      <c r="I243" s="82" t="s">
        <v>6</v>
      </c>
      <c r="J243" s="275"/>
      <c r="K243" s="232">
        <v>92.76</v>
      </c>
      <c r="L243" s="95"/>
      <c r="M243" s="97"/>
      <c r="N243" s="97"/>
      <c r="O243" s="200">
        <f t="shared" si="19"/>
        <v>0</v>
      </c>
    </row>
    <row r="244" spans="2:15" ht="18" hidden="1">
      <c r="B244" s="81"/>
      <c r="C244" s="81"/>
      <c r="D244" s="81"/>
      <c r="E244" s="81"/>
      <c r="F244" s="81" t="s">
        <v>22</v>
      </c>
      <c r="G244" s="190"/>
      <c r="H244" s="190"/>
      <c r="I244" s="82" t="s">
        <v>7</v>
      </c>
      <c r="J244" s="275"/>
      <c r="K244" s="232">
        <v>31.42</v>
      </c>
      <c r="L244" s="95"/>
      <c r="M244" s="97" t="e">
        <f>#REF!*L244</f>
        <v>#REF!</v>
      </c>
      <c r="N244" s="97" t="e">
        <f aca="true" t="shared" si="20" ref="N244:N263">M244*20%</f>
        <v>#REF!</v>
      </c>
      <c r="O244" s="200" t="e">
        <f t="shared" si="19"/>
        <v>#REF!</v>
      </c>
    </row>
    <row r="245" spans="2:15" ht="18" hidden="1">
      <c r="B245" s="81"/>
      <c r="C245" s="81"/>
      <c r="D245" s="81"/>
      <c r="E245" s="81"/>
      <c r="F245" s="81"/>
      <c r="G245" s="192">
        <v>2</v>
      </c>
      <c r="H245" s="192">
        <v>2</v>
      </c>
      <c r="I245" s="82" t="s">
        <v>8</v>
      </c>
      <c r="J245" s="275"/>
      <c r="K245" s="232">
        <v>10.82</v>
      </c>
      <c r="L245" s="95">
        <v>750</v>
      </c>
      <c r="M245" s="97" t="e">
        <f>#REF!*L245</f>
        <v>#REF!</v>
      </c>
      <c r="N245" s="97" t="e">
        <f t="shared" si="20"/>
        <v>#REF!</v>
      </c>
      <c r="O245" s="200" t="e">
        <f t="shared" si="19"/>
        <v>#REF!</v>
      </c>
    </row>
    <row r="246" spans="1:15" ht="18" hidden="1">
      <c r="A246" s="61">
        <v>75</v>
      </c>
      <c r="B246" s="81">
        <v>147</v>
      </c>
      <c r="C246" s="81" t="s">
        <v>137</v>
      </c>
      <c r="D246" s="81" t="s">
        <v>95</v>
      </c>
      <c r="E246" s="81" t="s">
        <v>2</v>
      </c>
      <c r="F246" s="81" t="s">
        <v>21</v>
      </c>
      <c r="G246" s="190"/>
      <c r="H246" s="190"/>
      <c r="I246" s="82" t="s">
        <v>6</v>
      </c>
      <c r="J246" s="275"/>
      <c r="K246" s="232">
        <v>86.95</v>
      </c>
      <c r="L246" s="95"/>
      <c r="M246" s="97" t="e">
        <f>#REF!*L246</f>
        <v>#REF!</v>
      </c>
      <c r="N246" s="97" t="e">
        <f t="shared" si="20"/>
        <v>#REF!</v>
      </c>
      <c r="O246" s="200" t="e">
        <f t="shared" si="19"/>
        <v>#REF!</v>
      </c>
    </row>
    <row r="247" spans="2:15" ht="18" hidden="1">
      <c r="B247" s="81"/>
      <c r="C247" s="81"/>
      <c r="D247" s="81"/>
      <c r="E247" s="81"/>
      <c r="F247" s="81"/>
      <c r="G247" s="190"/>
      <c r="H247" s="190"/>
      <c r="I247" s="82" t="s">
        <v>7</v>
      </c>
      <c r="J247" s="275"/>
      <c r="K247" s="232">
        <v>32.58</v>
      </c>
      <c r="L247" s="95"/>
      <c r="M247" s="97" t="e">
        <f>#REF!*L247</f>
        <v>#REF!</v>
      </c>
      <c r="N247" s="97" t="e">
        <f t="shared" si="20"/>
        <v>#REF!</v>
      </c>
      <c r="O247" s="200" t="e">
        <f t="shared" si="19"/>
        <v>#REF!</v>
      </c>
    </row>
    <row r="248" spans="2:15" ht="18" hidden="1">
      <c r="B248" s="81"/>
      <c r="C248" s="81"/>
      <c r="D248" s="81"/>
      <c r="E248" s="81"/>
      <c r="F248" s="81"/>
      <c r="G248" s="192">
        <v>2</v>
      </c>
      <c r="H248" s="192">
        <v>2</v>
      </c>
      <c r="I248" s="82" t="s">
        <v>8</v>
      </c>
      <c r="J248" s="275"/>
      <c r="K248" s="232">
        <v>10.41</v>
      </c>
      <c r="L248" s="95">
        <v>750</v>
      </c>
      <c r="M248" s="97" t="e">
        <f>#REF!*L248</f>
        <v>#REF!</v>
      </c>
      <c r="N248" s="97" t="e">
        <f t="shared" si="20"/>
        <v>#REF!</v>
      </c>
      <c r="O248" s="200" t="e">
        <f t="shared" si="19"/>
        <v>#REF!</v>
      </c>
    </row>
    <row r="249" spans="1:15" ht="18" hidden="1">
      <c r="A249" s="61">
        <v>76</v>
      </c>
      <c r="B249" s="81">
        <v>148</v>
      </c>
      <c r="C249" s="81" t="s">
        <v>137</v>
      </c>
      <c r="D249" s="81" t="s">
        <v>96</v>
      </c>
      <c r="E249" s="81" t="s">
        <v>1</v>
      </c>
      <c r="F249" s="81" t="s">
        <v>21</v>
      </c>
      <c r="G249" s="190"/>
      <c r="H249" s="190"/>
      <c r="I249" s="82" t="s">
        <v>6</v>
      </c>
      <c r="J249" s="275"/>
      <c r="K249" s="232">
        <v>92.76</v>
      </c>
      <c r="L249" s="95"/>
      <c r="M249" s="97" t="e">
        <f>#REF!*L249</f>
        <v>#REF!</v>
      </c>
      <c r="N249" s="97" t="e">
        <f t="shared" si="20"/>
        <v>#REF!</v>
      </c>
      <c r="O249" s="200" t="e">
        <f t="shared" si="19"/>
        <v>#REF!</v>
      </c>
    </row>
    <row r="250" spans="2:15" ht="18" hidden="1">
      <c r="B250" s="81"/>
      <c r="C250" s="81"/>
      <c r="D250" s="81"/>
      <c r="E250" s="81"/>
      <c r="F250" s="81" t="s">
        <v>22</v>
      </c>
      <c r="G250" s="190"/>
      <c r="H250" s="190"/>
      <c r="I250" s="82" t="s">
        <v>7</v>
      </c>
      <c r="J250" s="275"/>
      <c r="K250" s="232">
        <v>37.34</v>
      </c>
      <c r="L250" s="95"/>
      <c r="M250" s="97" t="e">
        <f>#REF!*L250</f>
        <v>#REF!</v>
      </c>
      <c r="N250" s="97" t="e">
        <f t="shared" si="20"/>
        <v>#REF!</v>
      </c>
      <c r="O250" s="200" t="e">
        <f t="shared" si="19"/>
        <v>#REF!</v>
      </c>
    </row>
    <row r="251" spans="2:15" ht="18" hidden="1">
      <c r="B251" s="81"/>
      <c r="C251" s="81"/>
      <c r="D251" s="81"/>
      <c r="E251" s="81"/>
      <c r="F251" s="81"/>
      <c r="G251" s="192">
        <v>2</v>
      </c>
      <c r="H251" s="192">
        <v>2</v>
      </c>
      <c r="I251" s="82" t="s">
        <v>8</v>
      </c>
      <c r="J251" s="275"/>
      <c r="K251" s="232">
        <v>11.33</v>
      </c>
      <c r="L251" s="95">
        <v>750</v>
      </c>
      <c r="M251" s="97" t="e">
        <f>#REF!*L251</f>
        <v>#REF!</v>
      </c>
      <c r="N251" s="97" t="e">
        <f t="shared" si="20"/>
        <v>#REF!</v>
      </c>
      <c r="O251" s="200" t="e">
        <f t="shared" si="19"/>
        <v>#REF!</v>
      </c>
    </row>
    <row r="252" spans="1:15" ht="18" hidden="1">
      <c r="A252" s="61">
        <v>77</v>
      </c>
      <c r="B252" s="81">
        <v>149</v>
      </c>
      <c r="C252" s="81" t="s">
        <v>139</v>
      </c>
      <c r="D252" s="81" t="s">
        <v>97</v>
      </c>
      <c r="E252" s="81" t="s">
        <v>2</v>
      </c>
      <c r="F252" s="81" t="s">
        <v>21</v>
      </c>
      <c r="G252" s="190"/>
      <c r="H252" s="190"/>
      <c r="I252" s="82" t="s">
        <v>6</v>
      </c>
      <c r="J252" s="275"/>
      <c r="K252" s="232">
        <v>86.95</v>
      </c>
      <c r="L252" s="95"/>
      <c r="M252" s="97" t="e">
        <f>#REF!*L252</f>
        <v>#REF!</v>
      </c>
      <c r="N252" s="97" t="e">
        <f t="shared" si="20"/>
        <v>#REF!</v>
      </c>
      <c r="O252" s="200" t="e">
        <f t="shared" si="19"/>
        <v>#REF!</v>
      </c>
    </row>
    <row r="253" spans="2:15" ht="18" hidden="1">
      <c r="B253" s="81"/>
      <c r="C253" s="81"/>
      <c r="D253" s="81"/>
      <c r="E253" s="81"/>
      <c r="F253" s="81"/>
      <c r="G253" s="190"/>
      <c r="H253" s="190"/>
      <c r="I253" s="82" t="s">
        <v>7</v>
      </c>
      <c r="J253" s="275"/>
      <c r="K253" s="232">
        <v>25.68</v>
      </c>
      <c r="L253" s="95"/>
      <c r="M253" s="97" t="e">
        <f>#REF!*L253</f>
        <v>#REF!</v>
      </c>
      <c r="N253" s="97" t="e">
        <f t="shared" si="20"/>
        <v>#REF!</v>
      </c>
      <c r="O253" s="200" t="e">
        <f t="shared" si="19"/>
        <v>#REF!</v>
      </c>
    </row>
    <row r="254" spans="2:15" ht="18" hidden="1">
      <c r="B254" s="81"/>
      <c r="C254" s="81"/>
      <c r="D254" s="81"/>
      <c r="E254" s="81"/>
      <c r="F254" s="81"/>
      <c r="G254" s="192">
        <v>2</v>
      </c>
      <c r="H254" s="192">
        <v>2</v>
      </c>
      <c r="I254" s="82" t="s">
        <v>8</v>
      </c>
      <c r="J254" s="275"/>
      <c r="K254" s="232">
        <v>9.81</v>
      </c>
      <c r="L254" s="95">
        <v>750</v>
      </c>
      <c r="M254" s="97" t="e">
        <f>#REF!*L254</f>
        <v>#REF!</v>
      </c>
      <c r="N254" s="97" t="e">
        <f t="shared" si="20"/>
        <v>#REF!</v>
      </c>
      <c r="O254" s="200" t="e">
        <f t="shared" si="19"/>
        <v>#REF!</v>
      </c>
    </row>
    <row r="255" spans="1:15" ht="18" hidden="1">
      <c r="A255" s="61">
        <v>78</v>
      </c>
      <c r="B255" s="81">
        <v>150</v>
      </c>
      <c r="C255" s="81" t="s">
        <v>139</v>
      </c>
      <c r="D255" s="81" t="s">
        <v>98</v>
      </c>
      <c r="E255" s="81" t="s">
        <v>1</v>
      </c>
      <c r="F255" s="81" t="s">
        <v>21</v>
      </c>
      <c r="G255" s="190"/>
      <c r="H255" s="190"/>
      <c r="I255" s="82" t="s">
        <v>6</v>
      </c>
      <c r="J255" s="275"/>
      <c r="K255" s="232">
        <v>92.76</v>
      </c>
      <c r="L255" s="95"/>
      <c r="M255" s="97" t="e">
        <f>#REF!*L255</f>
        <v>#REF!</v>
      </c>
      <c r="N255" s="97" t="e">
        <f t="shared" si="20"/>
        <v>#REF!</v>
      </c>
      <c r="O255" s="200" t="e">
        <f t="shared" si="19"/>
        <v>#REF!</v>
      </c>
    </row>
    <row r="256" spans="2:15" ht="18" hidden="1">
      <c r="B256" s="81"/>
      <c r="C256" s="81"/>
      <c r="D256" s="81"/>
      <c r="E256" s="81"/>
      <c r="F256" s="81" t="s">
        <v>22</v>
      </c>
      <c r="G256" s="190"/>
      <c r="H256" s="190"/>
      <c r="I256" s="82" t="s">
        <v>7</v>
      </c>
      <c r="J256" s="275"/>
      <c r="K256" s="232">
        <v>28.94</v>
      </c>
      <c r="L256" s="95"/>
      <c r="M256" s="97" t="e">
        <f>#REF!*L256</f>
        <v>#REF!</v>
      </c>
      <c r="N256" s="97" t="e">
        <f t="shared" si="20"/>
        <v>#REF!</v>
      </c>
      <c r="O256" s="200" t="e">
        <f t="shared" si="19"/>
        <v>#REF!</v>
      </c>
    </row>
    <row r="257" spans="2:15" ht="18" hidden="1">
      <c r="B257" s="81"/>
      <c r="C257" s="81"/>
      <c r="D257" s="81"/>
      <c r="E257" s="81"/>
      <c r="F257" s="81"/>
      <c r="G257" s="190">
        <v>2</v>
      </c>
      <c r="H257" s="190">
        <v>2</v>
      </c>
      <c r="I257" s="82" t="s">
        <v>8</v>
      </c>
      <c r="J257" s="275"/>
      <c r="K257" s="232">
        <v>10.6</v>
      </c>
      <c r="L257" s="95">
        <v>750</v>
      </c>
      <c r="M257" s="97" t="e">
        <f>#REF!*L257</f>
        <v>#REF!</v>
      </c>
      <c r="N257" s="97" t="e">
        <f t="shared" si="20"/>
        <v>#REF!</v>
      </c>
      <c r="O257" s="200" t="e">
        <f t="shared" si="19"/>
        <v>#REF!</v>
      </c>
    </row>
    <row r="258" spans="1:15" ht="18" hidden="1">
      <c r="A258" s="61">
        <v>79</v>
      </c>
      <c r="B258" s="81">
        <v>151</v>
      </c>
      <c r="C258" s="81" t="s">
        <v>140</v>
      </c>
      <c r="D258" s="81" t="s">
        <v>99</v>
      </c>
      <c r="E258" s="81" t="s">
        <v>78</v>
      </c>
      <c r="F258" s="81" t="s">
        <v>21</v>
      </c>
      <c r="G258" s="190"/>
      <c r="H258" s="190"/>
      <c r="I258" s="82" t="s">
        <v>6</v>
      </c>
      <c r="J258" s="275"/>
      <c r="K258" s="232">
        <v>81.89</v>
      </c>
      <c r="L258" s="95"/>
      <c r="M258" s="97" t="e">
        <f>#REF!*L258</f>
        <v>#REF!</v>
      </c>
      <c r="N258" s="97" t="e">
        <f t="shared" si="20"/>
        <v>#REF!</v>
      </c>
      <c r="O258" s="200" t="e">
        <f t="shared" si="19"/>
        <v>#REF!</v>
      </c>
    </row>
    <row r="259" spans="2:15" ht="18" hidden="1">
      <c r="B259" s="81"/>
      <c r="C259" s="81"/>
      <c r="D259" s="81"/>
      <c r="E259" s="81"/>
      <c r="F259" s="81" t="s">
        <v>91</v>
      </c>
      <c r="G259" s="190"/>
      <c r="H259" s="190"/>
      <c r="I259" s="82" t="s">
        <v>7</v>
      </c>
      <c r="J259" s="275"/>
      <c r="K259" s="232">
        <v>15.86</v>
      </c>
      <c r="L259" s="95"/>
      <c r="M259" s="97" t="e">
        <f>#REF!*L259</f>
        <v>#REF!</v>
      </c>
      <c r="N259" s="97" t="e">
        <f t="shared" si="20"/>
        <v>#REF!</v>
      </c>
      <c r="O259" s="200" t="e">
        <f t="shared" si="19"/>
        <v>#REF!</v>
      </c>
    </row>
    <row r="260" spans="2:15" ht="18" hidden="1">
      <c r="B260" s="81"/>
      <c r="C260" s="81"/>
      <c r="D260" s="81"/>
      <c r="E260" s="81"/>
      <c r="F260" s="81"/>
      <c r="G260" s="192">
        <v>2</v>
      </c>
      <c r="H260" s="192">
        <v>2</v>
      </c>
      <c r="I260" s="82" t="s">
        <v>8</v>
      </c>
      <c r="J260" s="275"/>
      <c r="K260" s="232">
        <v>8.52</v>
      </c>
      <c r="L260" s="95">
        <v>750</v>
      </c>
      <c r="M260" s="97" t="e">
        <f>#REF!*L260</f>
        <v>#REF!</v>
      </c>
      <c r="N260" s="97" t="e">
        <f t="shared" si="20"/>
        <v>#REF!</v>
      </c>
      <c r="O260" s="200" t="e">
        <f t="shared" si="19"/>
        <v>#REF!</v>
      </c>
    </row>
    <row r="261" spans="1:15" ht="18" hidden="1">
      <c r="A261" s="61">
        <v>80</v>
      </c>
      <c r="B261" s="81">
        <v>152</v>
      </c>
      <c r="C261" s="81" t="s">
        <v>140</v>
      </c>
      <c r="D261" s="81" t="s">
        <v>100</v>
      </c>
      <c r="E261" s="81" t="s">
        <v>79</v>
      </c>
      <c r="F261" s="81" t="s">
        <v>21</v>
      </c>
      <c r="G261" s="190"/>
      <c r="H261" s="190"/>
      <c r="I261" s="82" t="s">
        <v>6</v>
      </c>
      <c r="J261" s="275"/>
      <c r="K261" s="232">
        <v>84.24</v>
      </c>
      <c r="L261" s="95"/>
      <c r="M261" s="97" t="e">
        <f>#REF!*L261</f>
        <v>#REF!</v>
      </c>
      <c r="N261" s="97" t="e">
        <f t="shared" si="20"/>
        <v>#REF!</v>
      </c>
      <c r="O261" s="200" t="e">
        <f t="shared" si="19"/>
        <v>#REF!</v>
      </c>
    </row>
    <row r="262" spans="2:15" ht="18" hidden="1">
      <c r="B262" s="81"/>
      <c r="C262" s="81"/>
      <c r="D262" s="81"/>
      <c r="E262" s="81"/>
      <c r="F262" s="81" t="s">
        <v>91</v>
      </c>
      <c r="G262" s="190"/>
      <c r="H262" s="190"/>
      <c r="I262" s="82" t="s">
        <v>7</v>
      </c>
      <c r="J262" s="275"/>
      <c r="K262" s="232">
        <v>15.86</v>
      </c>
      <c r="L262" s="95"/>
      <c r="M262" s="97" t="e">
        <f>#REF!*L262</f>
        <v>#REF!</v>
      </c>
      <c r="N262" s="97" t="e">
        <f t="shared" si="20"/>
        <v>#REF!</v>
      </c>
      <c r="O262" s="200" t="e">
        <f t="shared" si="19"/>
        <v>#REF!</v>
      </c>
    </row>
    <row r="263" spans="2:15" ht="18" hidden="1">
      <c r="B263" s="81"/>
      <c r="C263" s="81"/>
      <c r="D263" s="81"/>
      <c r="E263" s="81"/>
      <c r="F263" s="81"/>
      <c r="G263" s="192">
        <v>2</v>
      </c>
      <c r="H263" s="192">
        <v>2</v>
      </c>
      <c r="I263" s="82" t="s">
        <v>8</v>
      </c>
      <c r="J263" s="275"/>
      <c r="K263" s="232">
        <v>8.72</v>
      </c>
      <c r="L263" s="95">
        <v>750</v>
      </c>
      <c r="M263" s="97" t="e">
        <f>#REF!*L263</f>
        <v>#REF!</v>
      </c>
      <c r="N263" s="97" t="e">
        <f t="shared" si="20"/>
        <v>#REF!</v>
      </c>
      <c r="O263" s="200" t="e">
        <f t="shared" si="19"/>
        <v>#REF!</v>
      </c>
    </row>
    <row r="264" spans="2:15" ht="18" hidden="1">
      <c r="B264" s="233"/>
      <c r="C264" s="234"/>
      <c r="D264" s="233"/>
      <c r="E264" s="233"/>
      <c r="F264" s="234"/>
      <c r="G264" s="234"/>
      <c r="H264" s="234"/>
      <c r="I264" s="234"/>
      <c r="J264" s="275"/>
      <c r="K264" s="235"/>
      <c r="L264" s="237"/>
      <c r="M264" s="238"/>
      <c r="N264" s="238"/>
      <c r="O264" s="280"/>
    </row>
    <row r="265" spans="2:15" ht="18" hidden="1">
      <c r="B265" s="239"/>
      <c r="C265" s="240" t="s">
        <v>101</v>
      </c>
      <c r="D265" s="240"/>
      <c r="E265" s="240"/>
      <c r="F265" s="240"/>
      <c r="G265" s="240"/>
      <c r="H265" s="240"/>
      <c r="I265" s="240"/>
      <c r="J265" s="275"/>
      <c r="K265" s="241"/>
      <c r="L265" s="242"/>
      <c r="M265" s="193"/>
      <c r="N265" s="193"/>
      <c r="O265" s="281"/>
    </row>
    <row r="266" spans="2:15" ht="36" hidden="1">
      <c r="B266" s="215" t="s">
        <v>10</v>
      </c>
      <c r="C266" s="216" t="s">
        <v>12</v>
      </c>
      <c r="D266" s="215" t="s">
        <v>30</v>
      </c>
      <c r="E266" s="215" t="s">
        <v>11</v>
      </c>
      <c r="F266" s="215" t="s">
        <v>13</v>
      </c>
      <c r="G266" s="215" t="s">
        <v>14</v>
      </c>
      <c r="H266" s="215" t="s">
        <v>166</v>
      </c>
      <c r="I266" s="215" t="s">
        <v>16</v>
      </c>
      <c r="J266" s="275"/>
      <c r="K266" s="217" t="s">
        <v>17</v>
      </c>
      <c r="L266" s="219" t="s">
        <v>136</v>
      </c>
      <c r="M266" s="219" t="s">
        <v>19</v>
      </c>
      <c r="N266" s="219" t="s">
        <v>31</v>
      </c>
      <c r="O266" s="282" t="s">
        <v>23</v>
      </c>
    </row>
    <row r="267" spans="2:15" ht="6.75" customHeight="1" hidden="1" thickBot="1">
      <c r="B267" s="243"/>
      <c r="C267" s="243"/>
      <c r="D267" s="243"/>
      <c r="E267" s="243"/>
      <c r="F267" s="243"/>
      <c r="G267" s="243"/>
      <c r="H267" s="243"/>
      <c r="I267" s="243"/>
      <c r="J267" s="275"/>
      <c r="K267" s="243"/>
      <c r="L267" s="244"/>
      <c r="M267" s="245"/>
      <c r="N267" s="245"/>
      <c r="O267" s="290"/>
    </row>
    <row r="268" spans="1:15" ht="18" hidden="1">
      <c r="A268" s="61">
        <v>81</v>
      </c>
      <c r="B268" s="81">
        <v>182</v>
      </c>
      <c r="C268" s="81" t="s">
        <v>20</v>
      </c>
      <c r="D268" s="81" t="s">
        <v>102</v>
      </c>
      <c r="E268" s="81" t="s">
        <v>1</v>
      </c>
      <c r="F268" s="81" t="s">
        <v>21</v>
      </c>
      <c r="G268" s="190"/>
      <c r="H268" s="190"/>
      <c r="I268" s="82" t="s">
        <v>6</v>
      </c>
      <c r="J268" s="275"/>
      <c r="K268" s="191">
        <v>92.76</v>
      </c>
      <c r="L268" s="95"/>
      <c r="M268" s="97" t="e">
        <f>#REF!*L268</f>
        <v>#REF!</v>
      </c>
      <c r="N268" s="97" t="e">
        <f aca="true" t="shared" si="21" ref="N268:N288">M268*20%</f>
        <v>#REF!</v>
      </c>
      <c r="O268" s="200" t="e">
        <f aca="true" t="shared" si="22" ref="O268:O288">M268+N268</f>
        <v>#REF!</v>
      </c>
    </row>
    <row r="269" spans="2:15" ht="18" hidden="1">
      <c r="B269" s="81"/>
      <c r="C269" s="81"/>
      <c r="D269" s="81"/>
      <c r="E269" s="81"/>
      <c r="F269" s="81"/>
      <c r="G269" s="190"/>
      <c r="H269" s="190"/>
      <c r="I269" s="82" t="s">
        <v>7</v>
      </c>
      <c r="J269" s="275"/>
      <c r="K269" s="191">
        <v>31.42</v>
      </c>
      <c r="L269" s="95"/>
      <c r="M269" s="97"/>
      <c r="N269" s="97">
        <f t="shared" si="21"/>
        <v>0</v>
      </c>
      <c r="O269" s="200">
        <f t="shared" si="22"/>
        <v>0</v>
      </c>
    </row>
    <row r="270" spans="2:15" ht="18" hidden="1">
      <c r="B270" s="81"/>
      <c r="C270" s="81"/>
      <c r="D270" s="81"/>
      <c r="E270" s="81"/>
      <c r="F270" s="81"/>
      <c r="G270" s="192">
        <v>2</v>
      </c>
      <c r="H270" s="192">
        <v>2</v>
      </c>
      <c r="I270" s="82" t="s">
        <v>8</v>
      </c>
      <c r="J270" s="275"/>
      <c r="K270" s="191">
        <v>10.82</v>
      </c>
      <c r="L270" s="95">
        <v>1100</v>
      </c>
      <c r="M270" s="97" t="e">
        <f>#REF!*L270</f>
        <v>#REF!</v>
      </c>
      <c r="N270" s="97" t="e">
        <f t="shared" si="21"/>
        <v>#REF!</v>
      </c>
      <c r="O270" s="200" t="e">
        <f t="shared" si="22"/>
        <v>#REF!</v>
      </c>
    </row>
    <row r="271" spans="1:15" ht="18" hidden="1">
      <c r="A271" s="61">
        <v>82</v>
      </c>
      <c r="B271" s="81">
        <v>183</v>
      </c>
      <c r="C271" s="81" t="s">
        <v>137</v>
      </c>
      <c r="D271" s="81" t="s">
        <v>103</v>
      </c>
      <c r="E271" s="81" t="s">
        <v>2</v>
      </c>
      <c r="F271" s="81" t="s">
        <v>21</v>
      </c>
      <c r="G271" s="190"/>
      <c r="H271" s="190"/>
      <c r="I271" s="82" t="s">
        <v>6</v>
      </c>
      <c r="J271" s="275"/>
      <c r="K271" s="191">
        <v>86.95</v>
      </c>
      <c r="L271" s="95"/>
      <c r="M271" s="97" t="e">
        <f>#REF!*L271</f>
        <v>#REF!</v>
      </c>
      <c r="N271" s="97" t="e">
        <f t="shared" si="21"/>
        <v>#REF!</v>
      </c>
      <c r="O271" s="200" t="e">
        <f t="shared" si="22"/>
        <v>#REF!</v>
      </c>
    </row>
    <row r="272" spans="2:15" ht="18" hidden="1">
      <c r="B272" s="81"/>
      <c r="C272" s="81"/>
      <c r="D272" s="81"/>
      <c r="E272" s="81"/>
      <c r="F272" s="81"/>
      <c r="G272" s="190"/>
      <c r="H272" s="190"/>
      <c r="I272" s="82" t="s">
        <v>7</v>
      </c>
      <c r="J272" s="275"/>
      <c r="K272" s="191">
        <v>32.58</v>
      </c>
      <c r="L272" s="95"/>
      <c r="M272" s="97" t="e">
        <f>#REF!*L272</f>
        <v>#REF!</v>
      </c>
      <c r="N272" s="97" t="e">
        <f t="shared" si="21"/>
        <v>#REF!</v>
      </c>
      <c r="O272" s="200" t="e">
        <f t="shared" si="22"/>
        <v>#REF!</v>
      </c>
    </row>
    <row r="273" spans="2:15" ht="18" hidden="1">
      <c r="B273" s="81"/>
      <c r="C273" s="81"/>
      <c r="D273" s="81"/>
      <c r="E273" s="81"/>
      <c r="F273" s="81"/>
      <c r="G273" s="192">
        <v>2</v>
      </c>
      <c r="H273" s="192">
        <v>2</v>
      </c>
      <c r="I273" s="82" t="s">
        <v>8</v>
      </c>
      <c r="J273" s="275"/>
      <c r="K273" s="191">
        <v>10.41</v>
      </c>
      <c r="L273" s="95">
        <v>1100</v>
      </c>
      <c r="M273" s="97" t="e">
        <f>#REF!*L273</f>
        <v>#REF!</v>
      </c>
      <c r="N273" s="97" t="e">
        <f t="shared" si="21"/>
        <v>#REF!</v>
      </c>
      <c r="O273" s="200" t="e">
        <f t="shared" si="22"/>
        <v>#REF!</v>
      </c>
    </row>
    <row r="274" spans="1:15" ht="18" hidden="1">
      <c r="A274" s="61">
        <v>83</v>
      </c>
      <c r="B274" s="81">
        <v>185</v>
      </c>
      <c r="C274" s="81" t="s">
        <v>139</v>
      </c>
      <c r="D274" s="81" t="s">
        <v>104</v>
      </c>
      <c r="E274" s="81" t="s">
        <v>2</v>
      </c>
      <c r="F274" s="81" t="s">
        <v>21</v>
      </c>
      <c r="G274" s="190"/>
      <c r="H274" s="190"/>
      <c r="I274" s="82" t="s">
        <v>6</v>
      </c>
      <c r="J274" s="275"/>
      <c r="K274" s="191">
        <v>86.95</v>
      </c>
      <c r="L274" s="95"/>
      <c r="M274" s="97" t="e">
        <f>#REF!*L274</f>
        <v>#REF!</v>
      </c>
      <c r="N274" s="97" t="e">
        <f t="shared" si="21"/>
        <v>#REF!</v>
      </c>
      <c r="O274" s="200" t="e">
        <f t="shared" si="22"/>
        <v>#REF!</v>
      </c>
    </row>
    <row r="275" spans="2:15" ht="18" hidden="1">
      <c r="B275" s="81"/>
      <c r="C275" s="81"/>
      <c r="D275" s="81"/>
      <c r="E275" s="81"/>
      <c r="F275" s="81"/>
      <c r="G275" s="190"/>
      <c r="H275" s="190"/>
      <c r="I275" s="82" t="s">
        <v>7</v>
      </c>
      <c r="J275" s="275"/>
      <c r="K275" s="191">
        <v>25.68</v>
      </c>
      <c r="L275" s="95"/>
      <c r="M275" s="97" t="e">
        <f>#REF!*L275</f>
        <v>#REF!</v>
      </c>
      <c r="N275" s="97" t="e">
        <f t="shared" si="21"/>
        <v>#REF!</v>
      </c>
      <c r="O275" s="200" t="e">
        <f t="shared" si="22"/>
        <v>#REF!</v>
      </c>
    </row>
    <row r="276" spans="2:15" ht="18" hidden="1">
      <c r="B276" s="81"/>
      <c r="C276" s="81"/>
      <c r="D276" s="81"/>
      <c r="E276" s="81"/>
      <c r="F276" s="81"/>
      <c r="G276" s="192">
        <v>2</v>
      </c>
      <c r="H276" s="192">
        <v>2</v>
      </c>
      <c r="I276" s="82" t="s">
        <v>8</v>
      </c>
      <c r="J276" s="275"/>
      <c r="K276" s="191">
        <v>9.81</v>
      </c>
      <c r="L276" s="95">
        <v>1100</v>
      </c>
      <c r="M276" s="97" t="e">
        <f>#REF!*L276</f>
        <v>#REF!</v>
      </c>
      <c r="N276" s="97" t="e">
        <f t="shared" si="21"/>
        <v>#REF!</v>
      </c>
      <c r="O276" s="200" t="e">
        <f t="shared" si="22"/>
        <v>#REF!</v>
      </c>
    </row>
    <row r="277" spans="1:15" ht="18" hidden="1">
      <c r="A277" s="61">
        <v>84</v>
      </c>
      <c r="B277" s="81">
        <v>189</v>
      </c>
      <c r="C277" s="81" t="s">
        <v>20</v>
      </c>
      <c r="D277" s="81" t="s">
        <v>105</v>
      </c>
      <c r="E277" s="81" t="s">
        <v>2</v>
      </c>
      <c r="F277" s="81" t="s">
        <v>21</v>
      </c>
      <c r="G277" s="190"/>
      <c r="H277" s="190"/>
      <c r="I277" s="82" t="s">
        <v>6</v>
      </c>
      <c r="J277" s="275"/>
      <c r="K277" s="191">
        <v>87.36</v>
      </c>
      <c r="L277" s="95"/>
      <c r="M277" s="97" t="e">
        <f>#REF!*L277</f>
        <v>#REF!</v>
      </c>
      <c r="N277" s="97" t="e">
        <f t="shared" si="21"/>
        <v>#REF!</v>
      </c>
      <c r="O277" s="200" t="e">
        <f t="shared" si="22"/>
        <v>#REF!</v>
      </c>
    </row>
    <row r="278" spans="2:15" ht="18" hidden="1">
      <c r="B278" s="81"/>
      <c r="C278" s="81"/>
      <c r="D278" s="81"/>
      <c r="E278" s="81"/>
      <c r="F278" s="81"/>
      <c r="G278" s="190"/>
      <c r="H278" s="190"/>
      <c r="I278" s="82" t="s">
        <v>7</v>
      </c>
      <c r="J278" s="275"/>
      <c r="K278" s="191">
        <v>27.74</v>
      </c>
      <c r="L278" s="95"/>
      <c r="M278" s="97" t="e">
        <f>#REF!*L278</f>
        <v>#REF!</v>
      </c>
      <c r="N278" s="97" t="e">
        <f t="shared" si="21"/>
        <v>#REF!</v>
      </c>
      <c r="O278" s="200" t="e">
        <f t="shared" si="22"/>
        <v>#REF!</v>
      </c>
    </row>
    <row r="279" spans="2:15" ht="18" hidden="1">
      <c r="B279" s="81"/>
      <c r="C279" s="81"/>
      <c r="D279" s="81"/>
      <c r="E279" s="81"/>
      <c r="F279" s="81"/>
      <c r="G279" s="192">
        <v>2</v>
      </c>
      <c r="H279" s="192">
        <v>2</v>
      </c>
      <c r="I279" s="82" t="s">
        <v>8</v>
      </c>
      <c r="J279" s="275"/>
      <c r="K279" s="191">
        <v>10.03</v>
      </c>
      <c r="L279" s="95">
        <v>1100</v>
      </c>
      <c r="M279" s="97" t="e">
        <f>#REF!*L279</f>
        <v>#REF!</v>
      </c>
      <c r="N279" s="97" t="e">
        <f t="shared" si="21"/>
        <v>#REF!</v>
      </c>
      <c r="O279" s="200" t="e">
        <f t="shared" si="22"/>
        <v>#REF!</v>
      </c>
    </row>
    <row r="280" spans="1:15" ht="18" hidden="1">
      <c r="A280" s="61">
        <v>85</v>
      </c>
      <c r="B280" s="81">
        <v>190</v>
      </c>
      <c r="C280" s="81" t="s">
        <v>20</v>
      </c>
      <c r="D280" s="81" t="s">
        <v>106</v>
      </c>
      <c r="E280" s="81" t="s">
        <v>1</v>
      </c>
      <c r="F280" s="81" t="s">
        <v>21</v>
      </c>
      <c r="G280" s="190"/>
      <c r="H280" s="190"/>
      <c r="I280" s="82" t="s">
        <v>6</v>
      </c>
      <c r="J280" s="275"/>
      <c r="K280" s="191">
        <v>92.76</v>
      </c>
      <c r="L280" s="95"/>
      <c r="M280" s="97" t="e">
        <f>#REF!*L280</f>
        <v>#REF!</v>
      </c>
      <c r="N280" s="97" t="e">
        <f t="shared" si="21"/>
        <v>#REF!</v>
      </c>
      <c r="O280" s="200" t="e">
        <f t="shared" si="22"/>
        <v>#REF!</v>
      </c>
    </row>
    <row r="281" spans="2:15" ht="18" hidden="1">
      <c r="B281" s="81"/>
      <c r="C281" s="81"/>
      <c r="D281" s="81"/>
      <c r="E281" s="81"/>
      <c r="F281" s="81"/>
      <c r="G281" s="190"/>
      <c r="H281" s="190"/>
      <c r="I281" s="82" t="s">
        <v>7</v>
      </c>
      <c r="J281" s="275"/>
      <c r="K281" s="191">
        <v>31.42</v>
      </c>
      <c r="L281" s="95"/>
      <c r="M281" s="97" t="e">
        <f>#REF!*L281</f>
        <v>#REF!</v>
      </c>
      <c r="N281" s="97" t="e">
        <f t="shared" si="21"/>
        <v>#REF!</v>
      </c>
      <c r="O281" s="200" t="e">
        <f t="shared" si="22"/>
        <v>#REF!</v>
      </c>
    </row>
    <row r="282" spans="2:15" ht="18" hidden="1">
      <c r="B282" s="81"/>
      <c r="C282" s="81"/>
      <c r="D282" s="81"/>
      <c r="E282" s="81"/>
      <c r="F282" s="81"/>
      <c r="G282" s="192">
        <v>2</v>
      </c>
      <c r="H282" s="192">
        <v>2</v>
      </c>
      <c r="I282" s="82" t="s">
        <v>8</v>
      </c>
      <c r="J282" s="275"/>
      <c r="K282" s="191">
        <v>10.82</v>
      </c>
      <c r="L282" s="95">
        <v>1100</v>
      </c>
      <c r="M282" s="97" t="e">
        <f>#REF!*L282</f>
        <v>#REF!</v>
      </c>
      <c r="N282" s="97" t="e">
        <f t="shared" si="21"/>
        <v>#REF!</v>
      </c>
      <c r="O282" s="200" t="e">
        <f t="shared" si="22"/>
        <v>#REF!</v>
      </c>
    </row>
    <row r="283" spans="2:15" ht="24" customHeight="1">
      <c r="B283" s="81">
        <v>191</v>
      </c>
      <c r="C283" s="81" t="s">
        <v>137</v>
      </c>
      <c r="D283" s="81" t="s">
        <v>107</v>
      </c>
      <c r="E283" s="81" t="s">
        <v>2</v>
      </c>
      <c r="F283" s="81" t="s">
        <v>21</v>
      </c>
      <c r="G283" s="190"/>
      <c r="H283" s="190" t="s">
        <v>169</v>
      </c>
      <c r="I283" s="82" t="s">
        <v>6</v>
      </c>
      <c r="J283" s="191">
        <v>129.81</v>
      </c>
      <c r="L283" s="95"/>
      <c r="M283" s="97" t="e">
        <f>#REF!*L283</f>
        <v>#REF!</v>
      </c>
      <c r="N283" s="97" t="e">
        <f t="shared" si="21"/>
        <v>#REF!</v>
      </c>
      <c r="O283" s="277" t="s">
        <v>174</v>
      </c>
    </row>
    <row r="284" spans="2:15" ht="25.5" customHeight="1">
      <c r="B284" s="81"/>
      <c r="C284" s="81"/>
      <c r="D284" s="81"/>
      <c r="E284" s="81"/>
      <c r="F284" s="81"/>
      <c r="G284" s="190"/>
      <c r="H284" s="190"/>
      <c r="I284" s="82" t="s">
        <v>7</v>
      </c>
      <c r="J284" s="191"/>
      <c r="K284" s="190"/>
      <c r="L284" s="95"/>
      <c r="M284" s="97">
        <f>K284*L284</f>
        <v>0</v>
      </c>
      <c r="N284" s="97">
        <f t="shared" si="21"/>
        <v>0</v>
      </c>
      <c r="O284" s="200"/>
    </row>
    <row r="285" spans="2:15" ht="25.5" customHeight="1">
      <c r="B285" s="81"/>
      <c r="C285" s="81"/>
      <c r="D285" s="81"/>
      <c r="E285" s="81"/>
      <c r="F285" s="81"/>
      <c r="G285" s="192">
        <v>2</v>
      </c>
      <c r="H285" s="192"/>
      <c r="I285" s="82" t="s">
        <v>8</v>
      </c>
      <c r="J285" s="191"/>
      <c r="K285" s="190"/>
      <c r="L285" s="95">
        <v>1100</v>
      </c>
      <c r="M285" s="97">
        <f>K285*L285</f>
        <v>0</v>
      </c>
      <c r="N285" s="97">
        <f t="shared" si="21"/>
        <v>0</v>
      </c>
      <c r="O285" s="199"/>
    </row>
    <row r="286" spans="1:15" ht="15.75" hidden="1">
      <c r="A286" s="61">
        <v>87</v>
      </c>
      <c r="B286" s="114">
        <v>192</v>
      </c>
      <c r="C286" s="93" t="s">
        <v>137</v>
      </c>
      <c r="D286" s="93" t="s">
        <v>108</v>
      </c>
      <c r="E286" s="93" t="s">
        <v>1</v>
      </c>
      <c r="F286" s="93" t="s">
        <v>21</v>
      </c>
      <c r="G286" s="115"/>
      <c r="H286" s="115"/>
      <c r="I286" s="116" t="s">
        <v>6</v>
      </c>
      <c r="J286" s="117">
        <v>92.76</v>
      </c>
      <c r="K286" s="115"/>
      <c r="L286" s="118"/>
      <c r="M286" s="119">
        <f>K286*L286</f>
        <v>0</v>
      </c>
      <c r="N286" s="120">
        <f t="shared" si="21"/>
        <v>0</v>
      </c>
      <c r="O286" s="121">
        <f t="shared" si="22"/>
        <v>0</v>
      </c>
    </row>
    <row r="287" spans="2:15" ht="15.75" hidden="1">
      <c r="B287" s="76"/>
      <c r="C287" s="77"/>
      <c r="D287" s="77"/>
      <c r="E287" s="77"/>
      <c r="F287" s="77"/>
      <c r="G287" s="78"/>
      <c r="H287" s="78"/>
      <c r="I287" s="79" t="s">
        <v>7</v>
      </c>
      <c r="J287" s="80">
        <v>37.34</v>
      </c>
      <c r="K287" s="78"/>
      <c r="L287" s="95"/>
      <c r="M287" s="96">
        <f>K287*L287</f>
        <v>0</v>
      </c>
      <c r="N287" s="97">
        <f t="shared" si="21"/>
        <v>0</v>
      </c>
      <c r="O287" s="98">
        <f t="shared" si="22"/>
        <v>0</v>
      </c>
    </row>
    <row r="288" spans="2:15" ht="16.5" hidden="1" thickBot="1">
      <c r="B288" s="84"/>
      <c r="C288" s="85"/>
      <c r="D288" s="85"/>
      <c r="E288" s="85"/>
      <c r="F288" s="85"/>
      <c r="G288" s="113">
        <v>2</v>
      </c>
      <c r="H288" s="113">
        <v>2</v>
      </c>
      <c r="I288" s="87" t="s">
        <v>8</v>
      </c>
      <c r="J288" s="88">
        <v>11.33</v>
      </c>
      <c r="K288" s="86">
        <f>SUM(J286,J287,J288)</f>
        <v>141.43000000000004</v>
      </c>
      <c r="L288" s="89">
        <v>1100</v>
      </c>
      <c r="M288" s="90">
        <f>K288*L288</f>
        <v>155573.00000000003</v>
      </c>
      <c r="N288" s="91">
        <f t="shared" si="21"/>
        <v>31114.600000000006</v>
      </c>
      <c r="O288" s="92">
        <f t="shared" si="22"/>
        <v>186687.60000000003</v>
      </c>
    </row>
    <row r="289" spans="2:15" ht="13.5" hidden="1" thickBot="1">
      <c r="B289" s="28"/>
      <c r="C289" s="29"/>
      <c r="D289" s="30"/>
      <c r="E289" s="30"/>
      <c r="F289" s="29"/>
      <c r="G289" s="29"/>
      <c r="H289" s="29"/>
      <c r="I289" s="29"/>
      <c r="J289" s="31"/>
      <c r="K289" s="32"/>
      <c r="L289" s="33"/>
      <c r="M289" s="34"/>
      <c r="N289" s="34"/>
      <c r="O289" s="63"/>
    </row>
    <row r="290" spans="3:15" ht="29.25" hidden="1">
      <c r="C290" s="37" t="s">
        <v>109</v>
      </c>
      <c r="D290" s="37"/>
      <c r="E290" s="37"/>
      <c r="F290" s="37"/>
      <c r="G290" s="37"/>
      <c r="H290" s="37"/>
      <c r="I290" s="37"/>
      <c r="J290" s="38"/>
      <c r="K290" s="37"/>
      <c r="O290" s="62">
        <v>7</v>
      </c>
    </row>
    <row r="291" spans="2:15" ht="32.25" hidden="1" thickBot="1">
      <c r="B291" s="54" t="s">
        <v>10</v>
      </c>
      <c r="C291" s="55" t="s">
        <v>12</v>
      </c>
      <c r="D291" s="56" t="s">
        <v>30</v>
      </c>
      <c r="E291" s="56" t="s">
        <v>11</v>
      </c>
      <c r="F291" s="56" t="s">
        <v>13</v>
      </c>
      <c r="G291" s="56" t="s">
        <v>14</v>
      </c>
      <c r="H291" s="56" t="s">
        <v>15</v>
      </c>
      <c r="I291" s="56" t="s">
        <v>16</v>
      </c>
      <c r="J291" s="57" t="s">
        <v>17</v>
      </c>
      <c r="K291" s="58" t="s">
        <v>18</v>
      </c>
      <c r="L291" s="7" t="s">
        <v>136</v>
      </c>
      <c r="M291" s="59" t="s">
        <v>19</v>
      </c>
      <c r="N291" s="59" t="s">
        <v>31</v>
      </c>
      <c r="O291" s="66" t="s">
        <v>23</v>
      </c>
    </row>
    <row r="292" spans="2:15" ht="7.5" customHeight="1" hidden="1">
      <c r="B292" s="49"/>
      <c r="C292" s="50"/>
      <c r="D292" s="50"/>
      <c r="E292" s="50"/>
      <c r="F292" s="50"/>
      <c r="G292" s="50"/>
      <c r="H292" s="50"/>
      <c r="I292" s="50"/>
      <c r="J292" s="50"/>
      <c r="K292" s="50"/>
      <c r="L292" s="51"/>
      <c r="M292" s="52"/>
      <c r="N292" s="52"/>
      <c r="O292" s="65"/>
    </row>
    <row r="293" spans="1:15" ht="15.75" hidden="1">
      <c r="A293" s="61">
        <v>88</v>
      </c>
      <c r="B293" s="68">
        <v>197</v>
      </c>
      <c r="C293" s="69" t="s">
        <v>20</v>
      </c>
      <c r="D293" s="69" t="s">
        <v>110</v>
      </c>
      <c r="E293" s="69" t="s">
        <v>2</v>
      </c>
      <c r="F293" s="69" t="s">
        <v>21</v>
      </c>
      <c r="G293" s="70"/>
      <c r="H293" s="70"/>
      <c r="I293" s="71" t="s">
        <v>6</v>
      </c>
      <c r="J293" s="72">
        <v>86.95</v>
      </c>
      <c r="K293" s="70"/>
      <c r="L293" s="99"/>
      <c r="M293" s="100"/>
      <c r="N293" s="101"/>
      <c r="O293" s="102"/>
    </row>
    <row r="294" spans="2:15" ht="15.75" hidden="1">
      <c r="B294" s="76"/>
      <c r="C294" s="77"/>
      <c r="D294" s="77"/>
      <c r="E294" s="77"/>
      <c r="F294" s="77"/>
      <c r="G294" s="78"/>
      <c r="H294" s="78"/>
      <c r="I294" s="79" t="s">
        <v>7</v>
      </c>
      <c r="J294" s="80">
        <v>28.22</v>
      </c>
      <c r="K294" s="78"/>
      <c r="L294" s="95"/>
      <c r="M294" s="96">
        <f aca="true" t="shared" si="23" ref="M294:M313">K294*L294</f>
        <v>0</v>
      </c>
      <c r="N294" s="97">
        <f aca="true" t="shared" si="24" ref="N294:N313">M294*20%</f>
        <v>0</v>
      </c>
      <c r="O294" s="98">
        <f aca="true" t="shared" si="25" ref="O294:O313">M294+N294</f>
        <v>0</v>
      </c>
    </row>
    <row r="295" spans="2:16" ht="16.5" hidden="1" thickBot="1">
      <c r="B295" s="84"/>
      <c r="C295" s="85"/>
      <c r="D295" s="85"/>
      <c r="E295" s="85"/>
      <c r="F295" s="85"/>
      <c r="G295" s="86">
        <v>2</v>
      </c>
      <c r="H295" s="86">
        <v>2</v>
      </c>
      <c r="I295" s="87" t="s">
        <v>8</v>
      </c>
      <c r="J295" s="88">
        <v>10.03</v>
      </c>
      <c r="K295" s="86">
        <f>SUM(J293,J294,J295)</f>
        <v>125.2</v>
      </c>
      <c r="L295" s="89">
        <v>1200</v>
      </c>
      <c r="M295" s="90">
        <f t="shared" si="23"/>
        <v>150240</v>
      </c>
      <c r="N295" s="91">
        <f t="shared" si="24"/>
        <v>30048</v>
      </c>
      <c r="O295" s="92">
        <f t="shared" si="25"/>
        <v>180288</v>
      </c>
      <c r="P295" s="14" t="s">
        <v>142</v>
      </c>
    </row>
    <row r="296" spans="1:15" ht="15.75" hidden="1">
      <c r="A296" s="61">
        <v>89</v>
      </c>
      <c r="B296" s="114">
        <v>198</v>
      </c>
      <c r="C296" s="93" t="s">
        <v>20</v>
      </c>
      <c r="D296" s="93" t="s">
        <v>111</v>
      </c>
      <c r="E296" s="93" t="s">
        <v>1</v>
      </c>
      <c r="F296" s="93" t="s">
        <v>21</v>
      </c>
      <c r="G296" s="115"/>
      <c r="H296" s="115"/>
      <c r="I296" s="116" t="s">
        <v>6</v>
      </c>
      <c r="J296" s="117">
        <v>92.76</v>
      </c>
      <c r="K296" s="115"/>
      <c r="L296" s="118"/>
      <c r="M296" s="119">
        <f t="shared" si="23"/>
        <v>0</v>
      </c>
      <c r="N296" s="120">
        <f t="shared" si="24"/>
        <v>0</v>
      </c>
      <c r="O296" s="121">
        <f t="shared" si="25"/>
        <v>0</v>
      </c>
    </row>
    <row r="297" spans="2:15" ht="15.75" hidden="1">
      <c r="B297" s="76"/>
      <c r="C297" s="77"/>
      <c r="D297" s="77"/>
      <c r="E297" s="77"/>
      <c r="F297" s="77"/>
      <c r="G297" s="78"/>
      <c r="H297" s="78"/>
      <c r="I297" s="79" t="s">
        <v>7</v>
      </c>
      <c r="J297" s="80">
        <v>31.42</v>
      </c>
      <c r="K297" s="78"/>
      <c r="L297" s="95"/>
      <c r="M297" s="96">
        <f t="shared" si="23"/>
        <v>0</v>
      </c>
      <c r="N297" s="97">
        <f t="shared" si="24"/>
        <v>0</v>
      </c>
      <c r="O297" s="98">
        <f t="shared" si="25"/>
        <v>0</v>
      </c>
    </row>
    <row r="298" spans="2:16" ht="16.5" hidden="1" thickBot="1">
      <c r="B298" s="103"/>
      <c r="C298" s="104"/>
      <c r="D298" s="104"/>
      <c r="E298" s="104"/>
      <c r="F298" s="104"/>
      <c r="G298" s="105">
        <v>2</v>
      </c>
      <c r="H298" s="105">
        <v>2</v>
      </c>
      <c r="I298" s="106" t="s">
        <v>8</v>
      </c>
      <c r="J298" s="107">
        <v>10.82</v>
      </c>
      <c r="K298" s="122">
        <f>SUM(J296,J297,J298)</f>
        <v>135</v>
      </c>
      <c r="L298" s="89">
        <v>1200</v>
      </c>
      <c r="M298" s="109">
        <f t="shared" si="23"/>
        <v>162000</v>
      </c>
      <c r="N298" s="110">
        <f t="shared" si="24"/>
        <v>32400</v>
      </c>
      <c r="O298" s="111">
        <f t="shared" si="25"/>
        <v>194400</v>
      </c>
      <c r="P298" s="14" t="s">
        <v>142</v>
      </c>
    </row>
    <row r="299" spans="1:15" ht="15.75" hidden="1">
      <c r="A299" s="61">
        <v>91</v>
      </c>
      <c r="B299" s="68">
        <v>205</v>
      </c>
      <c r="C299" s="69" t="s">
        <v>20</v>
      </c>
      <c r="D299" s="69" t="s">
        <v>112</v>
      </c>
      <c r="E299" s="69" t="s">
        <v>2</v>
      </c>
      <c r="F299" s="69" t="s">
        <v>21</v>
      </c>
      <c r="G299" s="70"/>
      <c r="H299" s="70"/>
      <c r="I299" s="71" t="s">
        <v>6</v>
      </c>
      <c r="J299" s="72">
        <v>87.36</v>
      </c>
      <c r="K299" s="70"/>
      <c r="L299" s="99"/>
      <c r="M299" s="100">
        <f t="shared" si="23"/>
        <v>0</v>
      </c>
      <c r="N299" s="101">
        <f t="shared" si="24"/>
        <v>0</v>
      </c>
      <c r="O299" s="102">
        <f t="shared" si="25"/>
        <v>0</v>
      </c>
    </row>
    <row r="300" spans="2:15" ht="15.75" hidden="1">
      <c r="B300" s="76"/>
      <c r="C300" s="77"/>
      <c r="D300" s="77"/>
      <c r="E300" s="77"/>
      <c r="F300" s="77"/>
      <c r="G300" s="78"/>
      <c r="H300" s="78"/>
      <c r="I300" s="79" t="s">
        <v>7</v>
      </c>
      <c r="J300" s="80">
        <v>27.74</v>
      </c>
      <c r="K300" s="78"/>
      <c r="L300" s="95"/>
      <c r="M300" s="96">
        <f t="shared" si="23"/>
        <v>0</v>
      </c>
      <c r="N300" s="97">
        <f t="shared" si="24"/>
        <v>0</v>
      </c>
      <c r="O300" s="98">
        <f t="shared" si="25"/>
        <v>0</v>
      </c>
    </row>
    <row r="301" spans="2:15" ht="16.5" hidden="1" thickBot="1">
      <c r="B301" s="84"/>
      <c r="C301" s="85"/>
      <c r="D301" s="85"/>
      <c r="E301" s="85"/>
      <c r="F301" s="85"/>
      <c r="G301" s="113">
        <v>2</v>
      </c>
      <c r="H301" s="113">
        <v>2</v>
      </c>
      <c r="I301" s="87" t="s">
        <v>8</v>
      </c>
      <c r="J301" s="88">
        <v>10.03</v>
      </c>
      <c r="K301" s="86">
        <f>SUM(J299,J300,J301)</f>
        <v>125.13</v>
      </c>
      <c r="L301" s="89">
        <v>1100</v>
      </c>
      <c r="M301" s="90">
        <f t="shared" si="23"/>
        <v>137643</v>
      </c>
      <c r="N301" s="91">
        <f t="shared" si="24"/>
        <v>27528.600000000002</v>
      </c>
      <c r="O301" s="92">
        <f>M301+N301</f>
        <v>165171.6</v>
      </c>
    </row>
    <row r="302" spans="1:15" ht="15.75" hidden="1">
      <c r="A302" s="61">
        <v>92</v>
      </c>
      <c r="B302" s="114">
        <v>206</v>
      </c>
      <c r="C302" s="93" t="s">
        <v>20</v>
      </c>
      <c r="D302" s="93" t="s">
        <v>113</v>
      </c>
      <c r="E302" s="93" t="s">
        <v>1</v>
      </c>
      <c r="F302" s="93" t="s">
        <v>21</v>
      </c>
      <c r="G302" s="115"/>
      <c r="H302" s="115"/>
      <c r="I302" s="116" t="s">
        <v>6</v>
      </c>
      <c r="J302" s="117">
        <v>92.76</v>
      </c>
      <c r="K302" s="115"/>
      <c r="L302" s="118"/>
      <c r="M302" s="119">
        <f t="shared" si="23"/>
        <v>0</v>
      </c>
      <c r="N302" s="120">
        <f t="shared" si="24"/>
        <v>0</v>
      </c>
      <c r="O302" s="121">
        <f t="shared" si="25"/>
        <v>0</v>
      </c>
    </row>
    <row r="303" spans="2:15" ht="15.75" hidden="1">
      <c r="B303" s="76"/>
      <c r="C303" s="77"/>
      <c r="D303" s="77"/>
      <c r="E303" s="77"/>
      <c r="F303" s="77"/>
      <c r="G303" s="78"/>
      <c r="H303" s="78"/>
      <c r="I303" s="79" t="s">
        <v>7</v>
      </c>
      <c r="J303" s="80">
        <v>31.42</v>
      </c>
      <c r="K303" s="78"/>
      <c r="L303" s="95"/>
      <c r="M303" s="96">
        <f t="shared" si="23"/>
        <v>0</v>
      </c>
      <c r="N303" s="97">
        <f t="shared" si="24"/>
        <v>0</v>
      </c>
      <c r="O303" s="98">
        <f t="shared" si="25"/>
        <v>0</v>
      </c>
    </row>
    <row r="304" spans="2:15" ht="16.5" hidden="1" thickBot="1">
      <c r="B304" s="103"/>
      <c r="C304" s="104"/>
      <c r="D304" s="104"/>
      <c r="E304" s="104"/>
      <c r="F304" s="104"/>
      <c r="G304" s="105">
        <v>2</v>
      </c>
      <c r="H304" s="105">
        <v>2</v>
      </c>
      <c r="I304" s="106" t="s">
        <v>8</v>
      </c>
      <c r="J304" s="107">
        <v>10.82</v>
      </c>
      <c r="K304" s="122">
        <f>SUM(J302,J303,J304)</f>
        <v>135</v>
      </c>
      <c r="L304" s="89">
        <v>1100</v>
      </c>
      <c r="M304" s="109">
        <f t="shared" si="23"/>
        <v>148500</v>
      </c>
      <c r="N304" s="110">
        <f t="shared" si="24"/>
        <v>29700</v>
      </c>
      <c r="O304" s="111">
        <f t="shared" si="25"/>
        <v>178200</v>
      </c>
    </row>
    <row r="305" spans="1:15" ht="15.75" hidden="1">
      <c r="A305" s="61">
        <v>93</v>
      </c>
      <c r="B305" s="68">
        <v>207</v>
      </c>
      <c r="C305" s="69" t="s">
        <v>137</v>
      </c>
      <c r="D305" s="69" t="s">
        <v>114</v>
      </c>
      <c r="E305" s="69" t="s">
        <v>2</v>
      </c>
      <c r="F305" s="69" t="s">
        <v>21</v>
      </c>
      <c r="G305" s="70"/>
      <c r="H305" s="70"/>
      <c r="I305" s="71" t="s">
        <v>6</v>
      </c>
      <c r="J305" s="72">
        <v>87.36</v>
      </c>
      <c r="K305" s="70"/>
      <c r="L305" s="99"/>
      <c r="M305" s="100">
        <f t="shared" si="23"/>
        <v>0</v>
      </c>
      <c r="N305" s="101">
        <f t="shared" si="24"/>
        <v>0</v>
      </c>
      <c r="O305" s="102">
        <f t="shared" si="25"/>
        <v>0</v>
      </c>
    </row>
    <row r="306" spans="2:15" ht="15.75" hidden="1">
      <c r="B306" s="76"/>
      <c r="C306" s="77"/>
      <c r="D306" s="77"/>
      <c r="E306" s="77"/>
      <c r="F306" s="77"/>
      <c r="G306" s="78"/>
      <c r="H306" s="78"/>
      <c r="I306" s="79" t="s">
        <v>7</v>
      </c>
      <c r="J306" s="80">
        <v>32.1</v>
      </c>
      <c r="K306" s="78"/>
      <c r="L306" s="95"/>
      <c r="M306" s="96">
        <f t="shared" si="23"/>
        <v>0</v>
      </c>
      <c r="N306" s="97">
        <f t="shared" si="24"/>
        <v>0</v>
      </c>
      <c r="O306" s="98">
        <f t="shared" si="25"/>
        <v>0</v>
      </c>
    </row>
    <row r="307" spans="2:15" ht="16.5" hidden="1" thickBot="1">
      <c r="B307" s="84"/>
      <c r="C307" s="85"/>
      <c r="D307" s="85"/>
      <c r="E307" s="85"/>
      <c r="F307" s="85"/>
      <c r="G307" s="113">
        <v>2</v>
      </c>
      <c r="H307" s="113">
        <v>2</v>
      </c>
      <c r="I307" s="87" t="s">
        <v>8</v>
      </c>
      <c r="J307" s="88">
        <v>10.41</v>
      </c>
      <c r="K307" s="86">
        <f>SUM(J305,J306,J307)</f>
        <v>129.87</v>
      </c>
      <c r="L307" s="89">
        <v>1100</v>
      </c>
      <c r="M307" s="90">
        <f t="shared" si="23"/>
        <v>142857</v>
      </c>
      <c r="N307" s="91">
        <f t="shared" si="24"/>
        <v>28571.4</v>
      </c>
      <c r="O307" s="92">
        <f t="shared" si="25"/>
        <v>171428.4</v>
      </c>
    </row>
    <row r="308" spans="1:15" ht="15.75" hidden="1">
      <c r="A308" s="61">
        <v>94</v>
      </c>
      <c r="B308" s="114">
        <v>208</v>
      </c>
      <c r="C308" s="93" t="s">
        <v>137</v>
      </c>
      <c r="D308" s="93" t="s">
        <v>115</v>
      </c>
      <c r="E308" s="93" t="s">
        <v>1</v>
      </c>
      <c r="F308" s="93" t="s">
        <v>21</v>
      </c>
      <c r="G308" s="115"/>
      <c r="H308" s="115"/>
      <c r="I308" s="116" t="s">
        <v>6</v>
      </c>
      <c r="J308" s="117">
        <v>92.76</v>
      </c>
      <c r="K308" s="115"/>
      <c r="L308" s="118"/>
      <c r="M308" s="119">
        <f t="shared" si="23"/>
        <v>0</v>
      </c>
      <c r="N308" s="120">
        <f t="shared" si="24"/>
        <v>0</v>
      </c>
      <c r="O308" s="121">
        <f t="shared" si="25"/>
        <v>0</v>
      </c>
    </row>
    <row r="309" spans="2:15" ht="15.75" hidden="1">
      <c r="B309" s="76"/>
      <c r="C309" s="77"/>
      <c r="D309" s="77"/>
      <c r="E309" s="77"/>
      <c r="F309" s="77"/>
      <c r="G309" s="78"/>
      <c r="H309" s="78"/>
      <c r="I309" s="79" t="s">
        <v>7</v>
      </c>
      <c r="J309" s="80">
        <v>37.34</v>
      </c>
      <c r="K309" s="78"/>
      <c r="L309" s="95"/>
      <c r="M309" s="96">
        <f t="shared" si="23"/>
        <v>0</v>
      </c>
      <c r="N309" s="97">
        <f t="shared" si="24"/>
        <v>0</v>
      </c>
      <c r="O309" s="98">
        <f t="shared" si="25"/>
        <v>0</v>
      </c>
    </row>
    <row r="310" spans="2:15" ht="16.5" hidden="1" thickBot="1">
      <c r="B310" s="103"/>
      <c r="C310" s="104"/>
      <c r="D310" s="104"/>
      <c r="E310" s="104"/>
      <c r="F310" s="104"/>
      <c r="G310" s="105">
        <v>2</v>
      </c>
      <c r="H310" s="105">
        <v>2</v>
      </c>
      <c r="I310" s="106" t="s">
        <v>8</v>
      </c>
      <c r="J310" s="107">
        <v>11.33</v>
      </c>
      <c r="K310" s="122">
        <f>SUM(J308,J309,J310)</f>
        <v>141.43000000000004</v>
      </c>
      <c r="L310" s="89">
        <v>1100</v>
      </c>
      <c r="M310" s="109">
        <f t="shared" si="23"/>
        <v>155573.00000000003</v>
      </c>
      <c r="N310" s="110">
        <f t="shared" si="24"/>
        <v>31114.600000000006</v>
      </c>
      <c r="O310" s="111">
        <f t="shared" si="25"/>
        <v>186687.60000000003</v>
      </c>
    </row>
    <row r="311" spans="1:15" ht="15.75" hidden="1">
      <c r="A311" s="61">
        <v>95</v>
      </c>
      <c r="B311" s="68">
        <v>210</v>
      </c>
      <c r="C311" s="69" t="s">
        <v>139</v>
      </c>
      <c r="D311" s="69" t="s">
        <v>116</v>
      </c>
      <c r="E311" s="69" t="s">
        <v>1</v>
      </c>
      <c r="F311" s="69" t="s">
        <v>21</v>
      </c>
      <c r="G311" s="70"/>
      <c r="H311" s="70"/>
      <c r="I311" s="71" t="s">
        <v>6</v>
      </c>
      <c r="J311" s="72">
        <v>92.76</v>
      </c>
      <c r="K311" s="70"/>
      <c r="L311" s="99"/>
      <c r="M311" s="100">
        <f t="shared" si="23"/>
        <v>0</v>
      </c>
      <c r="N311" s="101">
        <f t="shared" si="24"/>
        <v>0</v>
      </c>
      <c r="O311" s="102">
        <f t="shared" si="25"/>
        <v>0</v>
      </c>
    </row>
    <row r="312" spans="2:15" ht="15.75" hidden="1">
      <c r="B312" s="76"/>
      <c r="C312" s="77"/>
      <c r="D312" s="77"/>
      <c r="E312" s="77"/>
      <c r="F312" s="77"/>
      <c r="G312" s="78"/>
      <c r="H312" s="78"/>
      <c r="I312" s="79" t="s">
        <v>7</v>
      </c>
      <c r="J312" s="80">
        <v>28.93</v>
      </c>
      <c r="K312" s="78"/>
      <c r="L312" s="95"/>
      <c r="M312" s="96">
        <f t="shared" si="23"/>
        <v>0</v>
      </c>
      <c r="N312" s="97">
        <f t="shared" si="24"/>
        <v>0</v>
      </c>
      <c r="O312" s="98">
        <f t="shared" si="25"/>
        <v>0</v>
      </c>
    </row>
    <row r="313" spans="2:15" ht="16.5" hidden="1" thickBot="1">
      <c r="B313" s="84"/>
      <c r="C313" s="85"/>
      <c r="D313" s="85"/>
      <c r="E313" s="85"/>
      <c r="F313" s="85"/>
      <c r="G313" s="113">
        <v>2</v>
      </c>
      <c r="H313" s="113">
        <v>2</v>
      </c>
      <c r="I313" s="87" t="s">
        <v>8</v>
      </c>
      <c r="J313" s="88">
        <v>10.6</v>
      </c>
      <c r="K313" s="86">
        <f>SUM(J311,J312,J313)</f>
        <v>132.29</v>
      </c>
      <c r="L313" s="89">
        <v>1100</v>
      </c>
      <c r="M313" s="90">
        <f t="shared" si="23"/>
        <v>145519</v>
      </c>
      <c r="N313" s="91">
        <f t="shared" si="24"/>
        <v>29103.800000000003</v>
      </c>
      <c r="O313" s="92">
        <f t="shared" si="25"/>
        <v>174622.8</v>
      </c>
    </row>
    <row r="314" spans="2:15" ht="13.5" hidden="1" thickBot="1">
      <c r="B314" s="28"/>
      <c r="C314" s="29"/>
      <c r="D314" s="30"/>
      <c r="E314" s="30"/>
      <c r="F314" s="29"/>
      <c r="G314" s="29"/>
      <c r="H314" s="29"/>
      <c r="I314" s="29"/>
      <c r="J314" s="31"/>
      <c r="K314" s="32"/>
      <c r="L314" s="33"/>
      <c r="M314" s="34"/>
      <c r="N314" s="34"/>
      <c r="O314" s="63"/>
    </row>
    <row r="315" spans="3:15" ht="29.25" hidden="1">
      <c r="C315" s="37" t="s">
        <v>117</v>
      </c>
      <c r="D315" s="37"/>
      <c r="E315" s="37"/>
      <c r="F315" s="37"/>
      <c r="G315" s="37"/>
      <c r="H315" s="37"/>
      <c r="I315" s="37"/>
      <c r="J315" s="38"/>
      <c r="K315" s="37"/>
      <c r="O315" s="62">
        <v>8</v>
      </c>
    </row>
    <row r="316" spans="2:15" ht="58.5" customHeight="1" hidden="1" thickBot="1">
      <c r="B316" s="54" t="s">
        <v>10</v>
      </c>
      <c r="C316" s="55" t="s">
        <v>12</v>
      </c>
      <c r="D316" s="56" t="s">
        <v>30</v>
      </c>
      <c r="E316" s="56" t="s">
        <v>11</v>
      </c>
      <c r="F316" s="56" t="s">
        <v>13</v>
      </c>
      <c r="G316" s="56" t="s">
        <v>14</v>
      </c>
      <c r="H316" s="56" t="s">
        <v>15</v>
      </c>
      <c r="I316" s="56" t="s">
        <v>16</v>
      </c>
      <c r="J316" s="57" t="s">
        <v>17</v>
      </c>
      <c r="K316" s="58" t="s">
        <v>18</v>
      </c>
      <c r="L316" s="7" t="s">
        <v>136</v>
      </c>
      <c r="M316" s="59" t="s">
        <v>19</v>
      </c>
      <c r="N316" s="59" t="s">
        <v>31</v>
      </c>
      <c r="O316" s="66" t="s">
        <v>23</v>
      </c>
    </row>
    <row r="317" spans="2:15" ht="7.5" customHeight="1" hidden="1">
      <c r="B317" s="49"/>
      <c r="C317" s="50"/>
      <c r="D317" s="50"/>
      <c r="E317" s="50"/>
      <c r="F317" s="50"/>
      <c r="G317" s="50"/>
      <c r="H317" s="50"/>
      <c r="I317" s="50"/>
      <c r="J317" s="50"/>
      <c r="K317" s="50"/>
      <c r="L317" s="51"/>
      <c r="M317" s="52"/>
      <c r="N317" s="52"/>
      <c r="O317" s="65"/>
    </row>
    <row r="318" spans="1:15" ht="15.75" hidden="1">
      <c r="A318" s="61">
        <v>96</v>
      </c>
      <c r="B318" s="68">
        <v>213</v>
      </c>
      <c r="C318" s="69" t="s">
        <v>20</v>
      </c>
      <c r="D318" s="69" t="s">
        <v>118</v>
      </c>
      <c r="E318" s="69" t="s">
        <v>2</v>
      </c>
      <c r="F318" s="69" t="s">
        <v>21</v>
      </c>
      <c r="G318" s="70"/>
      <c r="H318" s="70"/>
      <c r="I318" s="71" t="s">
        <v>6</v>
      </c>
      <c r="J318" s="159">
        <v>87.34</v>
      </c>
      <c r="K318" s="149"/>
      <c r="L318" s="149"/>
      <c r="M318" s="100">
        <f aca="true" t="shared" si="26" ref="M318:M348">K318*L318</f>
        <v>0</v>
      </c>
      <c r="N318" s="100">
        <f aca="true" t="shared" si="27" ref="N318:N353">M318*20%</f>
        <v>0</v>
      </c>
      <c r="O318" s="102">
        <f aca="true" t="shared" si="28" ref="O318:O353">M318+N318</f>
        <v>0</v>
      </c>
    </row>
    <row r="319" spans="2:15" ht="6" customHeight="1" hidden="1">
      <c r="B319" s="76"/>
      <c r="C319" s="77"/>
      <c r="D319" s="77"/>
      <c r="E319" s="77"/>
      <c r="F319" s="77"/>
      <c r="G319" s="78"/>
      <c r="H319" s="78"/>
      <c r="I319" s="79" t="s">
        <v>7</v>
      </c>
      <c r="J319" s="160">
        <v>27.65</v>
      </c>
      <c r="K319" s="150"/>
      <c r="L319" s="150"/>
      <c r="M319" s="96">
        <f t="shared" si="26"/>
        <v>0</v>
      </c>
      <c r="N319" s="96">
        <f t="shared" si="27"/>
        <v>0</v>
      </c>
      <c r="O319" s="98">
        <f t="shared" si="28"/>
        <v>0</v>
      </c>
    </row>
    <row r="320" spans="2:16" ht="16.5" hidden="1" thickBot="1">
      <c r="B320" s="84"/>
      <c r="C320" s="85"/>
      <c r="D320" s="85"/>
      <c r="E320" s="85"/>
      <c r="F320" s="85"/>
      <c r="G320" s="86">
        <v>2</v>
      </c>
      <c r="H320" s="86">
        <v>2</v>
      </c>
      <c r="I320" s="87" t="s">
        <v>8</v>
      </c>
      <c r="J320" s="161">
        <v>6.14</v>
      </c>
      <c r="K320" s="151">
        <f>SUM(J318,J319,J320)</f>
        <v>121.13000000000001</v>
      </c>
      <c r="L320" s="151">
        <v>1350</v>
      </c>
      <c r="M320" s="90">
        <f t="shared" si="26"/>
        <v>163525.5</v>
      </c>
      <c r="N320" s="90">
        <f t="shared" si="27"/>
        <v>32705.100000000002</v>
      </c>
      <c r="O320" s="92">
        <f t="shared" si="28"/>
        <v>196230.6</v>
      </c>
      <c r="P320" s="14" t="s">
        <v>142</v>
      </c>
    </row>
    <row r="321" spans="1:15" ht="15.75" hidden="1">
      <c r="A321" s="61">
        <v>97</v>
      </c>
      <c r="B321" s="114">
        <v>214</v>
      </c>
      <c r="C321" s="93" t="s">
        <v>20</v>
      </c>
      <c r="D321" s="93" t="s">
        <v>119</v>
      </c>
      <c r="E321" s="93" t="s">
        <v>1</v>
      </c>
      <c r="F321" s="93" t="s">
        <v>21</v>
      </c>
      <c r="G321" s="115"/>
      <c r="H321" s="115"/>
      <c r="I321" s="116" t="s">
        <v>6</v>
      </c>
      <c r="J321" s="117">
        <v>92.76</v>
      </c>
      <c r="K321" s="117"/>
      <c r="L321" s="118"/>
      <c r="M321" s="119">
        <f t="shared" si="26"/>
        <v>0</v>
      </c>
      <c r="N321" s="120">
        <f t="shared" si="27"/>
        <v>0</v>
      </c>
      <c r="O321" s="121">
        <f t="shared" si="28"/>
        <v>0</v>
      </c>
    </row>
    <row r="322" spans="2:15" ht="15.75" hidden="1">
      <c r="B322" s="76"/>
      <c r="C322" s="77"/>
      <c r="D322" s="77"/>
      <c r="E322" s="77"/>
      <c r="F322" s="77"/>
      <c r="G322" s="78"/>
      <c r="H322" s="78"/>
      <c r="I322" s="79" t="s">
        <v>7</v>
      </c>
      <c r="J322" s="80">
        <v>31.56</v>
      </c>
      <c r="K322" s="80"/>
      <c r="L322" s="95"/>
      <c r="M322" s="96">
        <f t="shared" si="26"/>
        <v>0</v>
      </c>
      <c r="N322" s="97">
        <f t="shared" si="27"/>
        <v>0</v>
      </c>
      <c r="O322" s="98">
        <f t="shared" si="28"/>
        <v>0</v>
      </c>
    </row>
    <row r="323" spans="2:15" ht="16.5" hidden="1" thickBot="1">
      <c r="B323" s="103"/>
      <c r="C323" s="104"/>
      <c r="D323" s="104"/>
      <c r="E323" s="104"/>
      <c r="F323" s="104"/>
      <c r="G323" s="105">
        <v>2</v>
      </c>
      <c r="H323" s="105">
        <v>2</v>
      </c>
      <c r="I323" s="106" t="s">
        <v>8</v>
      </c>
      <c r="J323" s="107">
        <v>6.62</v>
      </c>
      <c r="K323" s="107">
        <f>SUM(J321,J322,J323)</f>
        <v>130.94</v>
      </c>
      <c r="L323" s="151">
        <v>1250</v>
      </c>
      <c r="M323" s="109">
        <f t="shared" si="26"/>
        <v>163675</v>
      </c>
      <c r="N323" s="110">
        <f t="shared" si="27"/>
        <v>32735</v>
      </c>
      <c r="O323" s="111">
        <f t="shared" si="28"/>
        <v>196410</v>
      </c>
    </row>
    <row r="324" spans="1:15" ht="15.75" hidden="1">
      <c r="A324" s="61">
        <v>98</v>
      </c>
      <c r="B324" s="68">
        <v>215</v>
      </c>
      <c r="C324" s="69" t="s">
        <v>137</v>
      </c>
      <c r="D324" s="69" t="s">
        <v>120</v>
      </c>
      <c r="E324" s="69" t="s">
        <v>2</v>
      </c>
      <c r="F324" s="69" t="s">
        <v>21</v>
      </c>
      <c r="G324" s="70"/>
      <c r="H324" s="70"/>
      <c r="I324" s="71" t="s">
        <v>6</v>
      </c>
      <c r="J324" s="72">
        <v>87.34</v>
      </c>
      <c r="K324" s="69"/>
      <c r="L324" s="99"/>
      <c r="M324" s="100">
        <f t="shared" si="26"/>
        <v>0</v>
      </c>
      <c r="N324" s="101">
        <f t="shared" si="27"/>
        <v>0</v>
      </c>
      <c r="O324" s="102">
        <f t="shared" si="28"/>
        <v>0</v>
      </c>
    </row>
    <row r="325" spans="2:15" ht="15.75" hidden="1">
      <c r="B325" s="76"/>
      <c r="C325" s="77"/>
      <c r="D325" s="77"/>
      <c r="E325" s="77"/>
      <c r="F325" s="77"/>
      <c r="G325" s="78"/>
      <c r="H325" s="78"/>
      <c r="I325" s="79" t="s">
        <v>7</v>
      </c>
      <c r="J325" s="80">
        <v>32.23</v>
      </c>
      <c r="K325" s="77"/>
      <c r="L325" s="95"/>
      <c r="M325" s="96">
        <f t="shared" si="26"/>
        <v>0</v>
      </c>
      <c r="N325" s="97">
        <f t="shared" si="27"/>
        <v>0</v>
      </c>
      <c r="O325" s="98">
        <f t="shared" si="28"/>
        <v>0</v>
      </c>
    </row>
    <row r="326" spans="2:15" ht="16.5" hidden="1" thickBot="1">
      <c r="B326" s="84"/>
      <c r="C326" s="85"/>
      <c r="D326" s="85"/>
      <c r="E326" s="85"/>
      <c r="F326" s="85"/>
      <c r="G326" s="113">
        <v>2</v>
      </c>
      <c r="H326" s="113">
        <v>2</v>
      </c>
      <c r="I326" s="87" t="s">
        <v>8</v>
      </c>
      <c r="J326" s="88">
        <v>6.36</v>
      </c>
      <c r="K326" s="88">
        <f>SUM(J324,J325,J326)</f>
        <v>125.92999999999999</v>
      </c>
      <c r="L326" s="151">
        <v>1250</v>
      </c>
      <c r="M326" s="90">
        <f t="shared" si="26"/>
        <v>157412.5</v>
      </c>
      <c r="N326" s="91">
        <f t="shared" si="27"/>
        <v>31482.5</v>
      </c>
      <c r="O326" s="92">
        <f t="shared" si="28"/>
        <v>188895</v>
      </c>
    </row>
    <row r="327" spans="1:15" ht="15.75" hidden="1">
      <c r="A327" s="61">
        <v>99</v>
      </c>
      <c r="B327" s="114">
        <v>218</v>
      </c>
      <c r="C327" s="93" t="s">
        <v>141</v>
      </c>
      <c r="D327" s="93" t="s">
        <v>123</v>
      </c>
      <c r="E327" s="93" t="s">
        <v>126</v>
      </c>
      <c r="F327" s="93" t="s">
        <v>24</v>
      </c>
      <c r="G327" s="115"/>
      <c r="H327" s="115"/>
      <c r="I327" s="116"/>
      <c r="J327" s="117"/>
      <c r="K327" s="93"/>
      <c r="L327" s="118"/>
      <c r="M327" s="119">
        <f t="shared" si="26"/>
        <v>0</v>
      </c>
      <c r="N327" s="120">
        <f t="shared" si="27"/>
        <v>0</v>
      </c>
      <c r="O327" s="121">
        <f t="shared" si="28"/>
        <v>0</v>
      </c>
    </row>
    <row r="328" spans="2:15" ht="15.75" hidden="1">
      <c r="B328" s="76"/>
      <c r="C328" s="77" t="s">
        <v>138</v>
      </c>
      <c r="D328" s="77" t="s">
        <v>121</v>
      </c>
      <c r="E328" s="77"/>
      <c r="F328" s="77"/>
      <c r="G328" s="112"/>
      <c r="H328" s="112"/>
      <c r="I328" s="79" t="s">
        <v>6</v>
      </c>
      <c r="J328" s="160">
        <v>94.55</v>
      </c>
      <c r="K328" s="150"/>
      <c r="L328" s="150"/>
      <c r="M328" s="96">
        <f t="shared" si="26"/>
        <v>0</v>
      </c>
      <c r="N328" s="96">
        <f t="shared" si="27"/>
        <v>0</v>
      </c>
      <c r="O328" s="98">
        <f t="shared" si="28"/>
        <v>0</v>
      </c>
    </row>
    <row r="329" spans="2:15" ht="15.75" hidden="1">
      <c r="B329" s="76"/>
      <c r="C329" s="77"/>
      <c r="D329" s="77"/>
      <c r="E329" s="77"/>
      <c r="F329" s="77"/>
      <c r="G329" s="78"/>
      <c r="H329" s="78"/>
      <c r="I329" s="79" t="s">
        <v>7</v>
      </c>
      <c r="J329" s="160">
        <v>31.42</v>
      </c>
      <c r="K329" s="150"/>
      <c r="L329" s="150"/>
      <c r="M329" s="96">
        <f t="shared" si="26"/>
        <v>0</v>
      </c>
      <c r="N329" s="96">
        <f t="shared" si="27"/>
        <v>0</v>
      </c>
      <c r="O329" s="98">
        <f t="shared" si="28"/>
        <v>0</v>
      </c>
    </row>
    <row r="330" spans="2:15" ht="15.75" hidden="1">
      <c r="B330" s="76"/>
      <c r="C330" s="77"/>
      <c r="D330" s="77" t="s">
        <v>122</v>
      </c>
      <c r="E330" s="77"/>
      <c r="F330" s="77"/>
      <c r="G330" s="78"/>
      <c r="H330" s="78"/>
      <c r="I330" s="79" t="s">
        <v>6</v>
      </c>
      <c r="J330" s="160">
        <v>53.14</v>
      </c>
      <c r="K330" s="150"/>
      <c r="L330" s="150"/>
      <c r="M330" s="96">
        <f t="shared" si="26"/>
        <v>0</v>
      </c>
      <c r="N330" s="96">
        <f t="shared" si="27"/>
        <v>0</v>
      </c>
      <c r="O330" s="98">
        <f t="shared" si="28"/>
        <v>0</v>
      </c>
    </row>
    <row r="331" spans="2:15" ht="15.75" hidden="1">
      <c r="B331" s="76"/>
      <c r="C331" s="77"/>
      <c r="D331" s="77"/>
      <c r="E331" s="77"/>
      <c r="F331" s="77"/>
      <c r="G331" s="112"/>
      <c r="H331" s="112"/>
      <c r="I331" s="79" t="s">
        <v>7</v>
      </c>
      <c r="J331" s="160">
        <v>32.7</v>
      </c>
      <c r="K331" s="150"/>
      <c r="L331" s="150"/>
      <c r="M331" s="96">
        <f t="shared" si="26"/>
        <v>0</v>
      </c>
      <c r="N331" s="96">
        <f t="shared" si="27"/>
        <v>0</v>
      </c>
      <c r="O331" s="98">
        <f t="shared" si="28"/>
        <v>0</v>
      </c>
    </row>
    <row r="332" spans="2:15" ht="15.75" hidden="1">
      <c r="B332" s="103"/>
      <c r="C332" s="104"/>
      <c r="D332" s="104"/>
      <c r="E332" s="104"/>
      <c r="F332" s="104"/>
      <c r="G332" s="122">
        <v>3</v>
      </c>
      <c r="H332" s="122">
        <v>3</v>
      </c>
      <c r="I332" s="106" t="s">
        <v>8</v>
      </c>
      <c r="J332" s="156">
        <v>11.31</v>
      </c>
      <c r="K332" s="154">
        <f>SUM(J328,J329,J330,J331,J332)</f>
        <v>223.12</v>
      </c>
      <c r="L332" s="154">
        <v>1250</v>
      </c>
      <c r="M332" s="109">
        <f t="shared" si="26"/>
        <v>278900</v>
      </c>
      <c r="N332" s="109">
        <f t="shared" si="27"/>
        <v>55780</v>
      </c>
      <c r="O332" s="111">
        <f t="shared" si="28"/>
        <v>334680</v>
      </c>
    </row>
    <row r="333" spans="1:15" ht="15.75" hidden="1">
      <c r="A333" s="61">
        <v>100</v>
      </c>
      <c r="B333" s="68">
        <v>220</v>
      </c>
      <c r="C333" s="69" t="s">
        <v>20</v>
      </c>
      <c r="D333" s="69" t="s">
        <v>125</v>
      </c>
      <c r="E333" s="69" t="s">
        <v>3</v>
      </c>
      <c r="F333" s="69" t="s">
        <v>24</v>
      </c>
      <c r="G333" s="162"/>
      <c r="H333" s="162"/>
      <c r="I333" s="71" t="s">
        <v>6</v>
      </c>
      <c r="J333" s="159">
        <v>181.93</v>
      </c>
      <c r="K333" s="149"/>
      <c r="L333" s="149"/>
      <c r="M333" s="100">
        <f t="shared" si="26"/>
        <v>0</v>
      </c>
      <c r="N333" s="100">
        <f t="shared" si="27"/>
        <v>0</v>
      </c>
      <c r="O333" s="102">
        <f t="shared" si="28"/>
        <v>0</v>
      </c>
    </row>
    <row r="334" spans="2:15" ht="15.75" hidden="1">
      <c r="B334" s="76"/>
      <c r="C334" s="77"/>
      <c r="D334" s="77"/>
      <c r="E334" s="77"/>
      <c r="F334" s="77"/>
      <c r="G334" s="78"/>
      <c r="H334" s="78"/>
      <c r="I334" s="79" t="s">
        <v>7</v>
      </c>
      <c r="J334" s="160">
        <v>68.1</v>
      </c>
      <c r="K334" s="150"/>
      <c r="L334" s="150"/>
      <c r="M334" s="96">
        <f t="shared" si="26"/>
        <v>0</v>
      </c>
      <c r="N334" s="96">
        <f t="shared" si="27"/>
        <v>0</v>
      </c>
      <c r="O334" s="98">
        <f t="shared" si="28"/>
        <v>0</v>
      </c>
    </row>
    <row r="335" spans="2:15" ht="16.5" hidden="1" thickBot="1">
      <c r="B335" s="84"/>
      <c r="C335" s="85"/>
      <c r="D335" s="85"/>
      <c r="E335" s="85"/>
      <c r="F335" s="85"/>
      <c r="G335" s="86">
        <v>3</v>
      </c>
      <c r="H335" s="86">
        <v>3</v>
      </c>
      <c r="I335" s="87" t="s">
        <v>8</v>
      </c>
      <c r="J335" s="161">
        <v>13.31</v>
      </c>
      <c r="K335" s="151">
        <f>SUM(J333,J334,J335)</f>
        <v>263.34</v>
      </c>
      <c r="L335" s="151">
        <v>1250</v>
      </c>
      <c r="M335" s="90">
        <f t="shared" si="26"/>
        <v>329174.99999999994</v>
      </c>
      <c r="N335" s="90">
        <f t="shared" si="27"/>
        <v>65834.99999999999</v>
      </c>
      <c r="O335" s="92">
        <f t="shared" si="28"/>
        <v>395009.99999999994</v>
      </c>
    </row>
    <row r="336" spans="1:15" ht="15.75" hidden="1">
      <c r="A336" s="61">
        <v>101</v>
      </c>
      <c r="B336" s="68">
        <v>221</v>
      </c>
      <c r="C336" s="69" t="s">
        <v>137</v>
      </c>
      <c r="D336" s="69" t="s">
        <v>127</v>
      </c>
      <c r="E336" s="69" t="s">
        <v>2</v>
      </c>
      <c r="F336" s="69" t="s">
        <v>21</v>
      </c>
      <c r="G336" s="162"/>
      <c r="H336" s="162"/>
      <c r="I336" s="71" t="s">
        <v>6</v>
      </c>
      <c r="J336" s="159">
        <v>86.97</v>
      </c>
      <c r="K336" s="149"/>
      <c r="L336" s="149"/>
      <c r="M336" s="100">
        <f t="shared" si="26"/>
        <v>0</v>
      </c>
      <c r="N336" s="100">
        <f t="shared" si="27"/>
        <v>0</v>
      </c>
      <c r="O336" s="102">
        <f t="shared" si="28"/>
        <v>0</v>
      </c>
    </row>
    <row r="337" spans="2:15" ht="15.75" hidden="1">
      <c r="B337" s="76"/>
      <c r="C337" s="77"/>
      <c r="D337" s="77"/>
      <c r="E337" s="77"/>
      <c r="F337" s="77"/>
      <c r="G337" s="78"/>
      <c r="H337" s="78"/>
      <c r="I337" s="79" t="s">
        <v>7</v>
      </c>
      <c r="J337" s="160">
        <v>32.44</v>
      </c>
      <c r="K337" s="150"/>
      <c r="L337" s="150"/>
      <c r="M337" s="96">
        <f t="shared" si="26"/>
        <v>0</v>
      </c>
      <c r="N337" s="96">
        <f t="shared" si="27"/>
        <v>0</v>
      </c>
      <c r="O337" s="98">
        <f t="shared" si="28"/>
        <v>0</v>
      </c>
    </row>
    <row r="338" spans="2:15" ht="16.5" hidden="1" thickBot="1">
      <c r="B338" s="84"/>
      <c r="C338" s="85"/>
      <c r="D338" s="85"/>
      <c r="E338" s="85"/>
      <c r="F338" s="85"/>
      <c r="G338" s="86">
        <v>2</v>
      </c>
      <c r="H338" s="86">
        <v>2</v>
      </c>
      <c r="I338" s="87" t="s">
        <v>8</v>
      </c>
      <c r="J338" s="161">
        <v>6.38</v>
      </c>
      <c r="K338" s="151">
        <f>SUM(J336,J337,J338)</f>
        <v>125.78999999999999</v>
      </c>
      <c r="L338" s="151">
        <v>1250</v>
      </c>
      <c r="M338" s="90">
        <f t="shared" si="26"/>
        <v>157237.5</v>
      </c>
      <c r="N338" s="90">
        <f t="shared" si="27"/>
        <v>31447.5</v>
      </c>
      <c r="O338" s="92">
        <f t="shared" si="28"/>
        <v>188685</v>
      </c>
    </row>
    <row r="339" spans="1:15" ht="15.75" hidden="1">
      <c r="A339" s="61">
        <v>102</v>
      </c>
      <c r="B339" s="68">
        <v>222</v>
      </c>
      <c r="C339" s="69" t="s">
        <v>162</v>
      </c>
      <c r="D339" s="69" t="s">
        <v>125</v>
      </c>
      <c r="E339" s="69" t="s">
        <v>3</v>
      </c>
      <c r="F339" s="69" t="s">
        <v>24</v>
      </c>
      <c r="G339" s="162"/>
      <c r="H339" s="162"/>
      <c r="I339" s="71" t="s">
        <v>6</v>
      </c>
      <c r="J339" s="159">
        <v>181.93</v>
      </c>
      <c r="K339" s="149"/>
      <c r="L339" s="149"/>
      <c r="M339" s="100">
        <f t="shared" si="26"/>
        <v>0</v>
      </c>
      <c r="N339" s="100">
        <f t="shared" si="27"/>
        <v>0</v>
      </c>
      <c r="O339" s="102">
        <f t="shared" si="28"/>
        <v>0</v>
      </c>
    </row>
    <row r="340" spans="2:15" ht="15.75" hidden="1">
      <c r="B340" s="76"/>
      <c r="C340" s="77"/>
      <c r="D340" s="77"/>
      <c r="E340" s="77"/>
      <c r="F340" s="77"/>
      <c r="G340" s="78"/>
      <c r="H340" s="78"/>
      <c r="I340" s="79" t="s">
        <v>7</v>
      </c>
      <c r="J340" s="160">
        <v>82.4</v>
      </c>
      <c r="K340" s="150"/>
      <c r="L340" s="150"/>
      <c r="M340" s="96">
        <f t="shared" si="26"/>
        <v>0</v>
      </c>
      <c r="N340" s="96">
        <f t="shared" si="27"/>
        <v>0</v>
      </c>
      <c r="O340" s="98">
        <f t="shared" si="28"/>
        <v>0</v>
      </c>
    </row>
    <row r="341" spans="2:15" ht="16.5" hidden="1" thickBot="1">
      <c r="B341" s="84"/>
      <c r="C341" s="85"/>
      <c r="D341" s="85"/>
      <c r="E341" s="85"/>
      <c r="F341" s="85"/>
      <c r="G341" s="86">
        <v>3</v>
      </c>
      <c r="H341" s="86">
        <v>3</v>
      </c>
      <c r="I341" s="87" t="s">
        <v>8</v>
      </c>
      <c r="J341" s="161">
        <v>14.07</v>
      </c>
      <c r="K341" s="151">
        <f>SUM(J339,J340,J341)</f>
        <v>278.40000000000003</v>
      </c>
      <c r="L341" s="151">
        <v>1250</v>
      </c>
      <c r="M341" s="90">
        <f t="shared" si="26"/>
        <v>348000.00000000006</v>
      </c>
      <c r="N341" s="90">
        <f t="shared" si="27"/>
        <v>69600.00000000001</v>
      </c>
      <c r="O341" s="92">
        <f t="shared" si="28"/>
        <v>417600.00000000006</v>
      </c>
    </row>
    <row r="342" spans="1:15" ht="15.75" hidden="1">
      <c r="A342" s="61">
        <v>103</v>
      </c>
      <c r="B342" s="114">
        <v>223</v>
      </c>
      <c r="C342" s="93" t="s">
        <v>141</v>
      </c>
      <c r="D342" s="93" t="s">
        <v>123</v>
      </c>
      <c r="E342" s="93" t="s">
        <v>126</v>
      </c>
      <c r="F342" s="93" t="s">
        <v>24</v>
      </c>
      <c r="G342" s="115"/>
      <c r="H342" s="115"/>
      <c r="I342" s="116"/>
      <c r="J342" s="117"/>
      <c r="K342" s="93"/>
      <c r="L342" s="118"/>
      <c r="M342" s="119">
        <f t="shared" si="26"/>
        <v>0</v>
      </c>
      <c r="N342" s="120">
        <f t="shared" si="27"/>
        <v>0</v>
      </c>
      <c r="O342" s="121">
        <f t="shared" si="28"/>
        <v>0</v>
      </c>
    </row>
    <row r="343" spans="2:15" ht="15.75" hidden="1">
      <c r="B343" s="76"/>
      <c r="C343" s="77" t="s">
        <v>138</v>
      </c>
      <c r="D343" s="77" t="s">
        <v>121</v>
      </c>
      <c r="E343" s="77"/>
      <c r="F343" s="77"/>
      <c r="G343" s="112"/>
      <c r="H343" s="112"/>
      <c r="I343" s="79" t="s">
        <v>6</v>
      </c>
      <c r="J343" s="160">
        <v>86.97</v>
      </c>
      <c r="K343" s="150"/>
      <c r="L343" s="150"/>
      <c r="M343" s="96">
        <f t="shared" si="26"/>
        <v>0</v>
      </c>
      <c r="N343" s="96">
        <f t="shared" si="27"/>
        <v>0</v>
      </c>
      <c r="O343" s="98">
        <f t="shared" si="28"/>
        <v>0</v>
      </c>
    </row>
    <row r="344" spans="2:15" ht="15.75" hidden="1">
      <c r="B344" s="76"/>
      <c r="C344" s="77"/>
      <c r="D344" s="77"/>
      <c r="E344" s="77"/>
      <c r="F344" s="77"/>
      <c r="G344" s="78"/>
      <c r="H344" s="78"/>
      <c r="I344" s="79" t="s">
        <v>7</v>
      </c>
      <c r="J344" s="160">
        <v>28.04</v>
      </c>
      <c r="K344" s="150"/>
      <c r="L344" s="150"/>
      <c r="M344" s="96">
        <f t="shared" si="26"/>
        <v>0</v>
      </c>
      <c r="N344" s="96">
        <f t="shared" si="27"/>
        <v>0</v>
      </c>
      <c r="O344" s="98">
        <f t="shared" si="28"/>
        <v>0</v>
      </c>
    </row>
    <row r="345" spans="2:15" ht="15.75" hidden="1">
      <c r="B345" s="76"/>
      <c r="C345" s="77"/>
      <c r="D345" s="77" t="s">
        <v>122</v>
      </c>
      <c r="E345" s="77"/>
      <c r="F345" s="77"/>
      <c r="G345" s="78"/>
      <c r="H345" s="78"/>
      <c r="I345" s="79" t="s">
        <v>6</v>
      </c>
      <c r="J345" s="160">
        <v>49.56</v>
      </c>
      <c r="K345" s="150"/>
      <c r="L345" s="150"/>
      <c r="M345" s="96">
        <f t="shared" si="26"/>
        <v>0</v>
      </c>
      <c r="N345" s="96">
        <f t="shared" si="27"/>
        <v>0</v>
      </c>
      <c r="O345" s="98">
        <f t="shared" si="28"/>
        <v>0</v>
      </c>
    </row>
    <row r="346" spans="2:15" ht="15.75" hidden="1">
      <c r="B346" s="76"/>
      <c r="C346" s="77"/>
      <c r="D346" s="77"/>
      <c r="E346" s="77"/>
      <c r="F346" s="77"/>
      <c r="G346" s="112"/>
      <c r="H346" s="112"/>
      <c r="I346" s="79" t="s">
        <v>7</v>
      </c>
      <c r="J346" s="160">
        <v>29.48</v>
      </c>
      <c r="K346" s="150"/>
      <c r="L346" s="150"/>
      <c r="M346" s="96">
        <f t="shared" si="26"/>
        <v>0</v>
      </c>
      <c r="N346" s="96">
        <f t="shared" si="27"/>
        <v>0</v>
      </c>
      <c r="O346" s="98">
        <f t="shared" si="28"/>
        <v>0</v>
      </c>
    </row>
    <row r="347" spans="2:15" ht="15.75" hidden="1">
      <c r="B347" s="103"/>
      <c r="C347" s="104"/>
      <c r="D347" s="104"/>
      <c r="E347" s="104"/>
      <c r="F347" s="104"/>
      <c r="G347" s="122">
        <v>3</v>
      </c>
      <c r="H347" s="122">
        <v>3</v>
      </c>
      <c r="I347" s="106" t="s">
        <v>8</v>
      </c>
      <c r="J347" s="156">
        <v>10.36</v>
      </c>
      <c r="K347" s="154">
        <f>SUM(J343,J344,J345,J346,J347)</f>
        <v>204.40999999999997</v>
      </c>
      <c r="L347" s="154">
        <v>1250</v>
      </c>
      <c r="M347" s="109">
        <f t="shared" si="26"/>
        <v>255512.49999999997</v>
      </c>
      <c r="N347" s="109">
        <f t="shared" si="27"/>
        <v>51102.5</v>
      </c>
      <c r="O347" s="111">
        <f t="shared" si="28"/>
        <v>306615</v>
      </c>
    </row>
    <row r="348" spans="1:15" ht="18.75" customHeight="1" hidden="1">
      <c r="A348" s="61">
        <v>104</v>
      </c>
      <c r="B348" s="68">
        <v>224</v>
      </c>
      <c r="C348" s="69" t="s">
        <v>141</v>
      </c>
      <c r="D348" s="69" t="s">
        <v>128</v>
      </c>
      <c r="E348" s="69" t="s">
        <v>124</v>
      </c>
      <c r="F348" s="69" t="s">
        <v>129</v>
      </c>
      <c r="G348" s="70"/>
      <c r="H348" s="70"/>
      <c r="I348" s="71"/>
      <c r="J348" s="72"/>
      <c r="K348" s="71"/>
      <c r="L348" s="99"/>
      <c r="M348" s="100">
        <f t="shared" si="26"/>
        <v>0</v>
      </c>
      <c r="N348" s="101">
        <f t="shared" si="27"/>
        <v>0</v>
      </c>
      <c r="O348" s="102">
        <f t="shared" si="28"/>
        <v>0</v>
      </c>
    </row>
    <row r="349" spans="2:15" ht="18.75" customHeight="1" hidden="1">
      <c r="B349" s="76"/>
      <c r="C349" s="77" t="s">
        <v>138</v>
      </c>
      <c r="D349" s="77" t="s">
        <v>121</v>
      </c>
      <c r="E349" s="77"/>
      <c r="F349" s="77"/>
      <c r="G349" s="78"/>
      <c r="H349" s="78"/>
      <c r="I349" s="79" t="s">
        <v>6</v>
      </c>
      <c r="J349" s="160">
        <v>181.93</v>
      </c>
      <c r="K349" s="96"/>
      <c r="L349" s="150"/>
      <c r="M349" s="96"/>
      <c r="N349" s="96">
        <f t="shared" si="27"/>
        <v>0</v>
      </c>
      <c r="O349" s="98">
        <f t="shared" si="28"/>
        <v>0</v>
      </c>
    </row>
    <row r="350" spans="2:15" ht="18.75" customHeight="1" hidden="1">
      <c r="B350" s="76"/>
      <c r="C350" s="77"/>
      <c r="D350" s="77"/>
      <c r="E350" s="77"/>
      <c r="F350" s="77"/>
      <c r="G350" s="112"/>
      <c r="H350" s="112"/>
      <c r="I350" s="79" t="s">
        <v>7</v>
      </c>
      <c r="J350" s="160">
        <v>59.42</v>
      </c>
      <c r="K350" s="150"/>
      <c r="L350" s="150"/>
      <c r="M350" s="96">
        <f>K350*L350</f>
        <v>0</v>
      </c>
      <c r="N350" s="96">
        <f t="shared" si="27"/>
        <v>0</v>
      </c>
      <c r="O350" s="98">
        <f t="shared" si="28"/>
        <v>0</v>
      </c>
    </row>
    <row r="351" spans="2:15" ht="18.75" customHeight="1" hidden="1">
      <c r="B351" s="76"/>
      <c r="C351" s="77"/>
      <c r="D351" s="77" t="s">
        <v>122</v>
      </c>
      <c r="E351" s="82"/>
      <c r="F351" s="82"/>
      <c r="G351" s="81"/>
      <c r="H351" s="81"/>
      <c r="I351" s="79" t="s">
        <v>6</v>
      </c>
      <c r="J351" s="160">
        <v>76.93</v>
      </c>
      <c r="K351" s="150"/>
      <c r="L351" s="150"/>
      <c r="M351" s="96">
        <f>K351*L351</f>
        <v>0</v>
      </c>
      <c r="N351" s="96">
        <f t="shared" si="27"/>
        <v>0</v>
      </c>
      <c r="O351" s="98">
        <f t="shared" si="28"/>
        <v>0</v>
      </c>
    </row>
    <row r="352" spans="2:15" ht="18.75" customHeight="1" hidden="1">
      <c r="B352" s="76"/>
      <c r="C352" s="77"/>
      <c r="D352" s="81"/>
      <c r="E352" s="82"/>
      <c r="F352" s="82"/>
      <c r="G352" s="81"/>
      <c r="H352" s="81"/>
      <c r="I352" s="79" t="s">
        <v>7</v>
      </c>
      <c r="J352" s="160">
        <v>94.59</v>
      </c>
      <c r="K352" s="96"/>
      <c r="L352" s="150"/>
      <c r="M352" s="96">
        <f>K352*L352</f>
        <v>0</v>
      </c>
      <c r="N352" s="96">
        <f t="shared" si="27"/>
        <v>0</v>
      </c>
      <c r="O352" s="98">
        <f t="shared" si="28"/>
        <v>0</v>
      </c>
    </row>
    <row r="353" spans="2:15" ht="16.5" hidden="1" thickBot="1">
      <c r="B353" s="84"/>
      <c r="C353" s="85"/>
      <c r="D353" s="163"/>
      <c r="E353" s="164"/>
      <c r="F353" s="164"/>
      <c r="G353" s="163">
        <v>4</v>
      </c>
      <c r="H353" s="163">
        <v>4</v>
      </c>
      <c r="I353" s="87" t="s">
        <v>8</v>
      </c>
      <c r="J353" s="161">
        <v>21.98</v>
      </c>
      <c r="K353" s="151">
        <f>SUM(J349,J350,J351,J352,J353)</f>
        <v>434.85</v>
      </c>
      <c r="L353" s="151">
        <v>1250</v>
      </c>
      <c r="M353" s="90">
        <f>K353*L353</f>
        <v>543562.5</v>
      </c>
      <c r="N353" s="90">
        <f t="shared" si="27"/>
        <v>108712.5</v>
      </c>
      <c r="O353" s="92">
        <f t="shared" si="28"/>
        <v>652275</v>
      </c>
    </row>
    <row r="354" spans="2:15" ht="13.5" hidden="1" thickBot="1">
      <c r="B354" s="28"/>
      <c r="C354" s="29"/>
      <c r="D354" s="30"/>
      <c r="E354" s="30"/>
      <c r="F354" s="29"/>
      <c r="G354" s="29"/>
      <c r="H354" s="29"/>
      <c r="I354" s="29"/>
      <c r="J354" s="31"/>
      <c r="K354" s="32"/>
      <c r="L354" s="33"/>
      <c r="M354" s="34"/>
      <c r="N354" s="34"/>
      <c r="O354" s="63"/>
    </row>
    <row r="355" spans="3:15" ht="29.25" hidden="1">
      <c r="C355" s="37" t="s">
        <v>130</v>
      </c>
      <c r="D355" s="37"/>
      <c r="E355" s="37"/>
      <c r="F355" s="37"/>
      <c r="G355" s="37"/>
      <c r="H355" s="37"/>
      <c r="I355" s="37"/>
      <c r="J355" s="38"/>
      <c r="K355" s="37"/>
      <c r="O355" s="62">
        <v>9</v>
      </c>
    </row>
    <row r="356" spans="2:15" ht="32.25" hidden="1" thickBot="1">
      <c r="B356" s="54" t="s">
        <v>10</v>
      </c>
      <c r="C356" s="55" t="s">
        <v>12</v>
      </c>
      <c r="D356" s="56" t="s">
        <v>30</v>
      </c>
      <c r="E356" s="56" t="s">
        <v>11</v>
      </c>
      <c r="F356" s="56" t="s">
        <v>13</v>
      </c>
      <c r="G356" s="56" t="s">
        <v>14</v>
      </c>
      <c r="H356" s="56" t="s">
        <v>15</v>
      </c>
      <c r="I356" s="56" t="s">
        <v>16</v>
      </c>
      <c r="J356" s="57" t="s">
        <v>17</v>
      </c>
      <c r="K356" s="58" t="s">
        <v>18</v>
      </c>
      <c r="L356" s="7" t="s">
        <v>136</v>
      </c>
      <c r="M356" s="59" t="s">
        <v>19</v>
      </c>
      <c r="N356" s="59" t="s">
        <v>31</v>
      </c>
      <c r="O356" s="66" t="s">
        <v>23</v>
      </c>
    </row>
    <row r="357" spans="2:15" ht="7.5" customHeight="1" hidden="1">
      <c r="B357" s="49"/>
      <c r="C357" s="50"/>
      <c r="D357" s="50"/>
      <c r="E357" s="50"/>
      <c r="F357" s="50"/>
      <c r="G357" s="50"/>
      <c r="H357" s="50"/>
      <c r="I357" s="50"/>
      <c r="J357" s="50"/>
      <c r="K357" s="50"/>
      <c r="L357" s="51"/>
      <c r="M357" s="52"/>
      <c r="N357" s="52"/>
      <c r="O357" s="65"/>
    </row>
    <row r="358" spans="1:15" ht="15.75" hidden="1">
      <c r="A358" s="61">
        <v>106</v>
      </c>
      <c r="B358" s="68">
        <v>229</v>
      </c>
      <c r="C358" s="69" t="s">
        <v>141</v>
      </c>
      <c r="D358" s="69" t="s">
        <v>131</v>
      </c>
      <c r="E358" s="69" t="s">
        <v>161</v>
      </c>
      <c r="F358" s="69" t="s">
        <v>24</v>
      </c>
      <c r="G358" s="70"/>
      <c r="H358" s="70"/>
      <c r="I358" s="71"/>
      <c r="J358" s="72"/>
      <c r="K358" s="69"/>
      <c r="L358" s="99"/>
      <c r="M358" s="100">
        <f aca="true" t="shared" si="29" ref="M358:M379">K358*L358</f>
        <v>0</v>
      </c>
      <c r="N358" s="101">
        <f aca="true" t="shared" si="30" ref="N358:N384">M358*20%</f>
        <v>0</v>
      </c>
      <c r="O358" s="102">
        <f aca="true" t="shared" si="31" ref="O358:O384">M358+N358</f>
        <v>0</v>
      </c>
    </row>
    <row r="359" spans="2:15" ht="15.75" hidden="1">
      <c r="B359" s="76"/>
      <c r="C359" s="77" t="s">
        <v>138</v>
      </c>
      <c r="D359" s="77" t="s">
        <v>121</v>
      </c>
      <c r="E359" s="77"/>
      <c r="F359" s="77"/>
      <c r="G359" s="78"/>
      <c r="H359" s="78"/>
      <c r="I359" s="79" t="s">
        <v>6</v>
      </c>
      <c r="J359" s="160">
        <v>87.34</v>
      </c>
      <c r="K359" s="150"/>
      <c r="L359" s="150"/>
      <c r="M359" s="96">
        <f t="shared" si="29"/>
        <v>0</v>
      </c>
      <c r="N359" s="96">
        <f t="shared" si="30"/>
        <v>0</v>
      </c>
      <c r="O359" s="98">
        <f t="shared" si="31"/>
        <v>0</v>
      </c>
    </row>
    <row r="360" spans="2:15" ht="15.75" hidden="1">
      <c r="B360" s="76"/>
      <c r="C360" s="77"/>
      <c r="D360" s="77"/>
      <c r="E360" s="77"/>
      <c r="F360" s="77"/>
      <c r="G360" s="112"/>
      <c r="H360" s="112"/>
      <c r="I360" s="79" t="s">
        <v>7</v>
      </c>
      <c r="J360" s="160">
        <v>27.79</v>
      </c>
      <c r="K360" s="150"/>
      <c r="L360" s="150"/>
      <c r="M360" s="96">
        <f t="shared" si="29"/>
        <v>0</v>
      </c>
      <c r="N360" s="96">
        <f t="shared" si="30"/>
        <v>0</v>
      </c>
      <c r="O360" s="98">
        <f t="shared" si="31"/>
        <v>0</v>
      </c>
    </row>
    <row r="361" spans="2:15" ht="15.75" hidden="1">
      <c r="B361" s="76"/>
      <c r="C361" s="77"/>
      <c r="D361" s="77" t="s">
        <v>122</v>
      </c>
      <c r="E361" s="77"/>
      <c r="F361" s="77"/>
      <c r="G361" s="78"/>
      <c r="H361" s="78"/>
      <c r="I361" s="79" t="s">
        <v>6</v>
      </c>
      <c r="J361" s="160">
        <v>52.9</v>
      </c>
      <c r="K361" s="150"/>
      <c r="L361" s="150"/>
      <c r="M361" s="96">
        <f t="shared" si="29"/>
        <v>0</v>
      </c>
      <c r="N361" s="96">
        <f t="shared" si="30"/>
        <v>0</v>
      </c>
      <c r="O361" s="98">
        <f t="shared" si="31"/>
        <v>0</v>
      </c>
    </row>
    <row r="362" spans="2:15" ht="15.75" hidden="1">
      <c r="B362" s="76"/>
      <c r="C362" s="77"/>
      <c r="D362" s="77"/>
      <c r="E362" s="77"/>
      <c r="F362" s="77"/>
      <c r="G362" s="78"/>
      <c r="H362" s="78"/>
      <c r="I362" s="79" t="s">
        <v>7</v>
      </c>
      <c r="J362" s="160">
        <v>29.2</v>
      </c>
      <c r="K362" s="150"/>
      <c r="L362" s="150"/>
      <c r="M362" s="96">
        <f t="shared" si="29"/>
        <v>0</v>
      </c>
      <c r="N362" s="96">
        <f t="shared" si="30"/>
        <v>0</v>
      </c>
      <c r="O362" s="98">
        <f t="shared" si="31"/>
        <v>0</v>
      </c>
    </row>
    <row r="363" spans="2:15" ht="16.5" hidden="1" thickBot="1">
      <c r="B363" s="84"/>
      <c r="C363" s="85"/>
      <c r="D363" s="85"/>
      <c r="E363" s="85"/>
      <c r="F363" s="85"/>
      <c r="G363" s="86">
        <v>3</v>
      </c>
      <c r="H363" s="86">
        <v>3</v>
      </c>
      <c r="I363" s="87" t="s">
        <v>8</v>
      </c>
      <c r="J363" s="161">
        <v>10.53</v>
      </c>
      <c r="K363" s="151">
        <v>208</v>
      </c>
      <c r="L363" s="151">
        <v>1250</v>
      </c>
      <c r="M363" s="90">
        <f t="shared" si="29"/>
        <v>260000</v>
      </c>
      <c r="N363" s="90">
        <f t="shared" si="30"/>
        <v>52000</v>
      </c>
      <c r="O363" s="92">
        <f t="shared" si="31"/>
        <v>312000</v>
      </c>
    </row>
    <row r="364" spans="1:15" ht="15.75" hidden="1">
      <c r="A364" s="61">
        <v>107</v>
      </c>
      <c r="B364" s="68">
        <v>232</v>
      </c>
      <c r="C364" s="69">
        <v>1</v>
      </c>
      <c r="D364" s="69" t="s">
        <v>132</v>
      </c>
      <c r="E364" s="69" t="s">
        <v>3</v>
      </c>
      <c r="F364" s="69" t="s">
        <v>24</v>
      </c>
      <c r="G364" s="162"/>
      <c r="H364" s="162"/>
      <c r="I364" s="71" t="s">
        <v>6</v>
      </c>
      <c r="J364" s="159">
        <v>181.93</v>
      </c>
      <c r="K364" s="149"/>
      <c r="L364" s="149"/>
      <c r="M364" s="100">
        <f t="shared" si="29"/>
        <v>0</v>
      </c>
      <c r="N364" s="100">
        <f t="shared" si="30"/>
        <v>0</v>
      </c>
      <c r="O364" s="102">
        <f t="shared" si="31"/>
        <v>0</v>
      </c>
    </row>
    <row r="365" spans="2:15" ht="15.75" hidden="1">
      <c r="B365" s="76"/>
      <c r="C365" s="77"/>
      <c r="D365" s="77"/>
      <c r="E365" s="77"/>
      <c r="F365" s="77"/>
      <c r="G365" s="78"/>
      <c r="H365" s="78"/>
      <c r="I365" s="79" t="s">
        <v>7</v>
      </c>
      <c r="J365" s="160">
        <v>68.1</v>
      </c>
      <c r="K365" s="150"/>
      <c r="L365" s="150"/>
      <c r="M365" s="96">
        <f t="shared" si="29"/>
        <v>0</v>
      </c>
      <c r="N365" s="96">
        <f t="shared" si="30"/>
        <v>0</v>
      </c>
      <c r="O365" s="98">
        <f t="shared" si="31"/>
        <v>0</v>
      </c>
    </row>
    <row r="366" spans="2:15" ht="16.5" hidden="1" thickBot="1">
      <c r="B366" s="84"/>
      <c r="C366" s="85"/>
      <c r="D366" s="85"/>
      <c r="E366" s="85"/>
      <c r="F366" s="85"/>
      <c r="G366" s="86">
        <v>3</v>
      </c>
      <c r="H366" s="86">
        <v>3</v>
      </c>
      <c r="I366" s="87" t="s">
        <v>8</v>
      </c>
      <c r="J366" s="161">
        <v>13.31</v>
      </c>
      <c r="K366" s="151">
        <f>SUM(J364,J365,J366)</f>
        <v>263.34</v>
      </c>
      <c r="L366" s="151">
        <v>1250</v>
      </c>
      <c r="M366" s="90">
        <f t="shared" si="29"/>
        <v>329174.99999999994</v>
      </c>
      <c r="N366" s="90">
        <f t="shared" si="30"/>
        <v>65834.99999999999</v>
      </c>
      <c r="O366" s="92">
        <f t="shared" si="31"/>
        <v>395009.99999999994</v>
      </c>
    </row>
    <row r="367" spans="1:15" ht="15.75" hidden="1">
      <c r="A367" s="61">
        <v>108</v>
      </c>
      <c r="B367" s="114">
        <v>233</v>
      </c>
      <c r="C367" s="93" t="s">
        <v>137</v>
      </c>
      <c r="D367" s="93" t="s">
        <v>133</v>
      </c>
      <c r="E367" s="93" t="s">
        <v>2</v>
      </c>
      <c r="F367" s="93" t="s">
        <v>21</v>
      </c>
      <c r="G367" s="165"/>
      <c r="H367" s="165"/>
      <c r="I367" s="116" t="s">
        <v>6</v>
      </c>
      <c r="J367" s="166">
        <v>86.97</v>
      </c>
      <c r="K367" s="152"/>
      <c r="L367" s="152"/>
      <c r="M367" s="119">
        <f t="shared" si="29"/>
        <v>0</v>
      </c>
      <c r="N367" s="119">
        <f t="shared" si="30"/>
        <v>0</v>
      </c>
      <c r="O367" s="121">
        <f t="shared" si="31"/>
        <v>0</v>
      </c>
    </row>
    <row r="368" spans="2:15" ht="15.75" hidden="1">
      <c r="B368" s="76"/>
      <c r="C368" s="77"/>
      <c r="D368" s="77"/>
      <c r="E368" s="77"/>
      <c r="F368" s="77"/>
      <c r="G368" s="78"/>
      <c r="H368" s="78"/>
      <c r="I368" s="79" t="s">
        <v>7</v>
      </c>
      <c r="J368" s="160">
        <v>32.44</v>
      </c>
      <c r="K368" s="150"/>
      <c r="L368" s="150"/>
      <c r="M368" s="96">
        <f t="shared" si="29"/>
        <v>0</v>
      </c>
      <c r="N368" s="96">
        <f t="shared" si="30"/>
        <v>0</v>
      </c>
      <c r="O368" s="98">
        <f t="shared" si="31"/>
        <v>0</v>
      </c>
    </row>
    <row r="369" spans="2:15" ht="16.5" hidden="1" thickBot="1">
      <c r="B369" s="103"/>
      <c r="C369" s="104"/>
      <c r="D369" s="104"/>
      <c r="E369" s="104"/>
      <c r="F369" s="104"/>
      <c r="G369" s="122">
        <v>2</v>
      </c>
      <c r="H369" s="122">
        <v>2</v>
      </c>
      <c r="I369" s="106" t="s">
        <v>8</v>
      </c>
      <c r="J369" s="156">
        <v>6.38</v>
      </c>
      <c r="K369" s="167">
        <f>SUM(J367,J368,J369)</f>
        <v>125.78999999999999</v>
      </c>
      <c r="L369" s="151">
        <v>1250</v>
      </c>
      <c r="M369" s="109">
        <f t="shared" si="29"/>
        <v>157237.5</v>
      </c>
      <c r="N369" s="109">
        <f t="shared" si="30"/>
        <v>31447.5</v>
      </c>
      <c r="O369" s="92">
        <f t="shared" si="31"/>
        <v>188685</v>
      </c>
    </row>
    <row r="370" spans="1:15" ht="15.75" hidden="1">
      <c r="A370" s="61">
        <v>109</v>
      </c>
      <c r="B370" s="68">
        <v>234</v>
      </c>
      <c r="C370" s="69" t="s">
        <v>137</v>
      </c>
      <c r="D370" s="69" t="s">
        <v>134</v>
      </c>
      <c r="E370" s="69" t="s">
        <v>3</v>
      </c>
      <c r="F370" s="69" t="s">
        <v>24</v>
      </c>
      <c r="G370" s="162"/>
      <c r="H370" s="162"/>
      <c r="I370" s="71" t="s">
        <v>6</v>
      </c>
      <c r="J370" s="159">
        <v>181.93</v>
      </c>
      <c r="K370" s="149"/>
      <c r="L370" s="149"/>
      <c r="M370" s="100">
        <f t="shared" si="29"/>
        <v>0</v>
      </c>
      <c r="N370" s="100">
        <f t="shared" si="30"/>
        <v>0</v>
      </c>
      <c r="O370" s="102">
        <f t="shared" si="31"/>
        <v>0</v>
      </c>
    </row>
    <row r="371" spans="2:15" ht="15.75" customHeight="1" hidden="1">
      <c r="B371" s="76"/>
      <c r="C371" s="77"/>
      <c r="D371" s="77"/>
      <c r="E371" s="77"/>
      <c r="F371" s="77"/>
      <c r="G371" s="78"/>
      <c r="H371" s="78"/>
      <c r="I371" s="79" t="s">
        <v>7</v>
      </c>
      <c r="J371" s="160">
        <v>82.4</v>
      </c>
      <c r="K371" s="150"/>
      <c r="L371" s="150"/>
      <c r="M371" s="96">
        <f t="shared" si="29"/>
        <v>0</v>
      </c>
      <c r="N371" s="96">
        <f t="shared" si="30"/>
        <v>0</v>
      </c>
      <c r="O371" s="98">
        <f t="shared" si="31"/>
        <v>0</v>
      </c>
    </row>
    <row r="372" spans="2:15" ht="15.75" customHeight="1" hidden="1" thickBot="1">
      <c r="B372" s="84"/>
      <c r="C372" s="85"/>
      <c r="D372" s="85"/>
      <c r="E372" s="85"/>
      <c r="F372" s="85"/>
      <c r="G372" s="86">
        <v>3</v>
      </c>
      <c r="H372" s="86">
        <v>3</v>
      </c>
      <c r="I372" s="87" t="s">
        <v>8</v>
      </c>
      <c r="J372" s="161">
        <v>14.07</v>
      </c>
      <c r="K372" s="151">
        <f>SUM(J370,J371,J372)</f>
        <v>278.40000000000003</v>
      </c>
      <c r="L372" s="151">
        <v>1250</v>
      </c>
      <c r="M372" s="90">
        <f t="shared" si="29"/>
        <v>348000.00000000006</v>
      </c>
      <c r="N372" s="90">
        <f t="shared" si="30"/>
        <v>69600.00000000001</v>
      </c>
      <c r="O372" s="92">
        <f t="shared" si="31"/>
        <v>417600.00000000006</v>
      </c>
    </row>
    <row r="373" spans="1:15" ht="15.75" customHeight="1" hidden="1">
      <c r="A373" s="61">
        <v>110</v>
      </c>
      <c r="B373" s="114">
        <v>235</v>
      </c>
      <c r="C373" s="93" t="s">
        <v>141</v>
      </c>
      <c r="D373" s="93" t="s">
        <v>123</v>
      </c>
      <c r="E373" s="93" t="s">
        <v>126</v>
      </c>
      <c r="F373" s="93" t="s">
        <v>24</v>
      </c>
      <c r="G373" s="115"/>
      <c r="H373" s="115"/>
      <c r="I373" s="116"/>
      <c r="J373" s="117"/>
      <c r="K373" s="93"/>
      <c r="L373" s="118"/>
      <c r="M373" s="119">
        <f t="shared" si="29"/>
        <v>0</v>
      </c>
      <c r="N373" s="120">
        <f t="shared" si="30"/>
        <v>0</v>
      </c>
      <c r="O373" s="121">
        <f t="shared" si="31"/>
        <v>0</v>
      </c>
    </row>
    <row r="374" spans="2:15" ht="15.75" customHeight="1" hidden="1">
      <c r="B374" s="76"/>
      <c r="C374" s="77" t="s">
        <v>138</v>
      </c>
      <c r="D374" s="77" t="s">
        <v>121</v>
      </c>
      <c r="E374" s="77"/>
      <c r="F374" s="77"/>
      <c r="G374" s="112"/>
      <c r="H374" s="112"/>
      <c r="I374" s="79" t="s">
        <v>6</v>
      </c>
      <c r="J374" s="160">
        <v>86.97</v>
      </c>
      <c r="K374" s="150"/>
      <c r="L374" s="150"/>
      <c r="M374" s="96">
        <f t="shared" si="29"/>
        <v>0</v>
      </c>
      <c r="N374" s="96">
        <f t="shared" si="30"/>
        <v>0</v>
      </c>
      <c r="O374" s="98">
        <f t="shared" si="31"/>
        <v>0</v>
      </c>
    </row>
    <row r="375" spans="2:15" ht="15.75" customHeight="1" hidden="1">
      <c r="B375" s="76"/>
      <c r="C375" s="77"/>
      <c r="D375" s="77"/>
      <c r="E375" s="77"/>
      <c r="F375" s="77"/>
      <c r="G375" s="78"/>
      <c r="H375" s="78"/>
      <c r="I375" s="79" t="s">
        <v>7</v>
      </c>
      <c r="J375" s="160">
        <v>28.04</v>
      </c>
      <c r="K375" s="150"/>
      <c r="L375" s="150"/>
      <c r="M375" s="96">
        <f t="shared" si="29"/>
        <v>0</v>
      </c>
      <c r="N375" s="96">
        <f t="shared" si="30"/>
        <v>0</v>
      </c>
      <c r="O375" s="98">
        <f t="shared" si="31"/>
        <v>0</v>
      </c>
    </row>
    <row r="376" spans="2:15" ht="15.75" customHeight="1" hidden="1">
      <c r="B376" s="76"/>
      <c r="C376" s="77"/>
      <c r="D376" s="77" t="s">
        <v>122</v>
      </c>
      <c r="E376" s="77"/>
      <c r="F376" s="77"/>
      <c r="G376" s="78"/>
      <c r="H376" s="78"/>
      <c r="I376" s="79" t="s">
        <v>6</v>
      </c>
      <c r="J376" s="160">
        <v>49.56</v>
      </c>
      <c r="K376" s="150"/>
      <c r="L376" s="150"/>
      <c r="M376" s="96">
        <f t="shared" si="29"/>
        <v>0</v>
      </c>
      <c r="N376" s="96">
        <f t="shared" si="30"/>
        <v>0</v>
      </c>
      <c r="O376" s="98">
        <f t="shared" si="31"/>
        <v>0</v>
      </c>
    </row>
    <row r="377" spans="2:15" ht="15.75" customHeight="1" hidden="1">
      <c r="B377" s="76"/>
      <c r="C377" s="77"/>
      <c r="D377" s="77"/>
      <c r="E377" s="77"/>
      <c r="F377" s="77"/>
      <c r="G377" s="112"/>
      <c r="H377" s="112"/>
      <c r="I377" s="79" t="s">
        <v>7</v>
      </c>
      <c r="J377" s="160">
        <v>29.48</v>
      </c>
      <c r="K377" s="150"/>
      <c r="L377" s="150"/>
      <c r="M377" s="96">
        <f t="shared" si="29"/>
        <v>0</v>
      </c>
      <c r="N377" s="96">
        <f t="shared" si="30"/>
        <v>0</v>
      </c>
      <c r="O377" s="98">
        <f t="shared" si="31"/>
        <v>0</v>
      </c>
    </row>
    <row r="378" spans="2:15" ht="15.75" customHeight="1" hidden="1">
      <c r="B378" s="103"/>
      <c r="C378" s="104"/>
      <c r="D378" s="104"/>
      <c r="E378" s="104"/>
      <c r="F378" s="104"/>
      <c r="G378" s="122">
        <v>3</v>
      </c>
      <c r="H378" s="122">
        <v>3</v>
      </c>
      <c r="I378" s="106" t="s">
        <v>8</v>
      </c>
      <c r="J378" s="156">
        <v>10.36</v>
      </c>
      <c r="K378" s="154">
        <f>SUM(J374,J375,J376,J377,J378)</f>
        <v>204.40999999999997</v>
      </c>
      <c r="L378" s="154">
        <v>1250</v>
      </c>
      <c r="M378" s="109">
        <f t="shared" si="29"/>
        <v>255512.49999999997</v>
      </c>
      <c r="N378" s="109">
        <f t="shared" si="30"/>
        <v>51102.5</v>
      </c>
      <c r="O378" s="111">
        <f t="shared" si="31"/>
        <v>306615</v>
      </c>
    </row>
    <row r="379" spans="1:15" ht="15.75" customHeight="1" hidden="1">
      <c r="A379" s="61">
        <v>111</v>
      </c>
      <c r="B379" s="68">
        <v>236</v>
      </c>
      <c r="C379" s="69" t="s">
        <v>141</v>
      </c>
      <c r="D379" s="69" t="s">
        <v>128</v>
      </c>
      <c r="E379" s="69" t="s">
        <v>124</v>
      </c>
      <c r="F379" s="69" t="s">
        <v>129</v>
      </c>
      <c r="G379" s="70"/>
      <c r="H379" s="70"/>
      <c r="I379" s="71"/>
      <c r="J379" s="72"/>
      <c r="K379" s="71"/>
      <c r="L379" s="99"/>
      <c r="M379" s="100">
        <f t="shared" si="29"/>
        <v>0</v>
      </c>
      <c r="N379" s="101">
        <f t="shared" si="30"/>
        <v>0</v>
      </c>
      <c r="O379" s="102">
        <f t="shared" si="31"/>
        <v>0</v>
      </c>
    </row>
    <row r="380" spans="2:15" ht="15.75" customHeight="1" hidden="1">
      <c r="B380" s="76"/>
      <c r="C380" s="77" t="s">
        <v>138</v>
      </c>
      <c r="D380" s="77" t="s">
        <v>121</v>
      </c>
      <c r="E380" s="77"/>
      <c r="F380" s="77"/>
      <c r="G380" s="78"/>
      <c r="H380" s="78"/>
      <c r="I380" s="79" t="s">
        <v>6</v>
      </c>
      <c r="J380" s="160">
        <v>181.93</v>
      </c>
      <c r="K380" s="96"/>
      <c r="L380" s="150"/>
      <c r="M380" s="96"/>
      <c r="N380" s="96">
        <f t="shared" si="30"/>
        <v>0</v>
      </c>
      <c r="O380" s="98">
        <f t="shared" si="31"/>
        <v>0</v>
      </c>
    </row>
    <row r="381" spans="2:15" ht="15.75" customHeight="1" hidden="1">
      <c r="B381" s="76"/>
      <c r="C381" s="77"/>
      <c r="D381" s="77"/>
      <c r="E381" s="77"/>
      <c r="F381" s="77"/>
      <c r="G381" s="112"/>
      <c r="H381" s="112"/>
      <c r="I381" s="79" t="s">
        <v>7</v>
      </c>
      <c r="J381" s="160">
        <v>59.42</v>
      </c>
      <c r="K381" s="150"/>
      <c r="L381" s="150"/>
      <c r="M381" s="96">
        <f>K381*L381</f>
        <v>0</v>
      </c>
      <c r="N381" s="96">
        <f t="shared" si="30"/>
        <v>0</v>
      </c>
      <c r="O381" s="98">
        <f t="shared" si="31"/>
        <v>0</v>
      </c>
    </row>
    <row r="382" spans="2:15" ht="15.75" customHeight="1" hidden="1">
      <c r="B382" s="76"/>
      <c r="C382" s="77"/>
      <c r="D382" s="77" t="s">
        <v>122</v>
      </c>
      <c r="E382" s="82"/>
      <c r="F382" s="82"/>
      <c r="G382" s="81"/>
      <c r="H382" s="81"/>
      <c r="I382" s="79" t="s">
        <v>6</v>
      </c>
      <c r="J382" s="160">
        <v>76.93</v>
      </c>
      <c r="K382" s="150"/>
      <c r="L382" s="150"/>
      <c r="M382" s="96">
        <f>K382*L382</f>
        <v>0</v>
      </c>
      <c r="N382" s="96">
        <f t="shared" si="30"/>
        <v>0</v>
      </c>
      <c r="O382" s="98">
        <f t="shared" si="31"/>
        <v>0</v>
      </c>
    </row>
    <row r="383" spans="2:15" ht="15.75" customHeight="1" hidden="1">
      <c r="B383" s="76"/>
      <c r="C383" s="77"/>
      <c r="D383" s="81"/>
      <c r="E383" s="82"/>
      <c r="F383" s="82"/>
      <c r="G383" s="81"/>
      <c r="H383" s="81"/>
      <c r="I383" s="79" t="s">
        <v>7</v>
      </c>
      <c r="J383" s="160">
        <v>94.59</v>
      </c>
      <c r="K383" s="96"/>
      <c r="L383" s="150"/>
      <c r="M383" s="96">
        <f>K383*L383</f>
        <v>0</v>
      </c>
      <c r="N383" s="96">
        <f t="shared" si="30"/>
        <v>0</v>
      </c>
      <c r="O383" s="98">
        <f t="shared" si="31"/>
        <v>0</v>
      </c>
    </row>
    <row r="384" spans="2:15" ht="15.75" customHeight="1" hidden="1" thickBot="1">
      <c r="B384" s="84"/>
      <c r="C384" s="85"/>
      <c r="D384" s="163"/>
      <c r="E384" s="164"/>
      <c r="F384" s="164"/>
      <c r="G384" s="163">
        <v>4</v>
      </c>
      <c r="H384" s="163">
        <v>4</v>
      </c>
      <c r="I384" s="87" t="s">
        <v>8</v>
      </c>
      <c r="J384" s="161">
        <v>21.98</v>
      </c>
      <c r="K384" s="151">
        <f>SUM(J380,J381,J382,J383,J384)</f>
        <v>434.85</v>
      </c>
      <c r="L384" s="151">
        <v>1250</v>
      </c>
      <c r="M384" s="90">
        <f>K384*L384</f>
        <v>543562.5</v>
      </c>
      <c r="N384" s="90">
        <f t="shared" si="30"/>
        <v>108712.5</v>
      </c>
      <c r="O384" s="92">
        <f t="shared" si="31"/>
        <v>652275</v>
      </c>
    </row>
    <row r="385" ht="12.75" hidden="1"/>
    <row r="386" ht="12.75" hidden="1"/>
    <row r="387" ht="12.75" hidden="1"/>
    <row r="388" ht="12.75" hidden="1"/>
    <row r="389" ht="12.75" hidden="1"/>
    <row r="390" ht="27.75" hidden="1">
      <c r="G390" s="182" t="s">
        <v>164</v>
      </c>
    </row>
    <row r="391" ht="12.75" hidden="1"/>
    <row r="392" ht="12.75" hidden="1"/>
    <row r="393" spans="2:12" ht="45.75" hidden="1" thickBot="1">
      <c r="B393" s="56" t="s">
        <v>11</v>
      </c>
      <c r="C393" s="56" t="s">
        <v>13</v>
      </c>
      <c r="D393" s="56" t="s">
        <v>14</v>
      </c>
      <c r="E393" s="56" t="s">
        <v>15</v>
      </c>
      <c r="F393" s="56" t="s">
        <v>16</v>
      </c>
      <c r="G393" s="57" t="s">
        <v>17</v>
      </c>
      <c r="H393" s="58" t="s">
        <v>18</v>
      </c>
      <c r="I393" s="7" t="s">
        <v>136</v>
      </c>
      <c r="J393" s="59" t="s">
        <v>19</v>
      </c>
      <c r="K393" s="59" t="s">
        <v>31</v>
      </c>
      <c r="L393" s="66" t="s">
        <v>23</v>
      </c>
    </row>
    <row r="394" spans="2:12" ht="12.75" hidden="1">
      <c r="B394" s="50"/>
      <c r="C394" s="50"/>
      <c r="D394" s="50"/>
      <c r="E394" s="50"/>
      <c r="F394" s="50"/>
      <c r="G394" s="50"/>
      <c r="H394" s="50"/>
      <c r="I394" s="51"/>
      <c r="J394" s="52"/>
      <c r="K394" s="52"/>
      <c r="L394" s="65"/>
    </row>
    <row r="395" spans="2:12" ht="15.75" hidden="1">
      <c r="B395" s="168" t="s">
        <v>2</v>
      </c>
      <c r="C395" s="168" t="s">
        <v>21</v>
      </c>
      <c r="D395" s="169"/>
      <c r="E395" s="169"/>
      <c r="F395" s="157" t="s">
        <v>6</v>
      </c>
      <c r="G395" s="170">
        <v>94.63</v>
      </c>
      <c r="H395" s="171"/>
      <c r="I395" s="99"/>
      <c r="J395" s="101">
        <f>H395*I395</f>
        <v>0</v>
      </c>
      <c r="K395" s="101">
        <f>J395*20%</f>
        <v>0</v>
      </c>
      <c r="L395" s="172">
        <f>J395+K395</f>
        <v>0</v>
      </c>
    </row>
    <row r="396" spans="2:12" ht="15.75" hidden="1">
      <c r="B396" s="153"/>
      <c r="C396" s="153"/>
      <c r="D396" s="173"/>
      <c r="E396" s="173"/>
      <c r="F396" s="155" t="s">
        <v>7</v>
      </c>
      <c r="G396" s="174">
        <v>29.35</v>
      </c>
      <c r="H396" s="175"/>
      <c r="I396" s="95"/>
      <c r="J396" s="97">
        <f>H396*I396</f>
        <v>0</v>
      </c>
      <c r="K396" s="97">
        <f>J396*20%</f>
        <v>0</v>
      </c>
      <c r="L396" s="176">
        <f>J396+K396</f>
        <v>0</v>
      </c>
    </row>
    <row r="397" spans="2:12" ht="16.5" hidden="1" thickBot="1">
      <c r="B397" s="177"/>
      <c r="C397" s="177"/>
      <c r="D397" s="178">
        <v>2</v>
      </c>
      <c r="E397" s="178">
        <v>2</v>
      </c>
      <c r="F397" s="158" t="s">
        <v>8</v>
      </c>
      <c r="G397" s="179">
        <v>9.82</v>
      </c>
      <c r="H397" s="180">
        <f>SUM(G395,G396,G397)</f>
        <v>133.79999999999998</v>
      </c>
      <c r="I397" s="89">
        <v>695</v>
      </c>
      <c r="J397" s="91">
        <f>H397*I397</f>
        <v>92990.99999999999</v>
      </c>
      <c r="K397" s="91">
        <f>J397*20%</f>
        <v>18598.199999999997</v>
      </c>
      <c r="L397" s="181">
        <f>J397+K397</f>
        <v>111589.19999999998</v>
      </c>
    </row>
    <row r="398" spans="2:12" ht="13.5" hidden="1" thickBot="1">
      <c r="B398" s="30"/>
      <c r="C398" s="29"/>
      <c r="D398" s="29"/>
      <c r="E398" s="29"/>
      <c r="F398" s="29"/>
      <c r="G398" s="31"/>
      <c r="H398" s="32"/>
      <c r="I398" s="33"/>
      <c r="J398" s="34"/>
      <c r="K398" s="34"/>
      <c r="L398" s="63"/>
    </row>
    <row r="399" spans="2:12" ht="29.25" hidden="1">
      <c r="B399" s="37"/>
      <c r="C399" s="37"/>
      <c r="D399" s="37"/>
      <c r="E399" s="37"/>
      <c r="F399" s="37"/>
      <c r="G399" s="38"/>
      <c r="H399" s="37"/>
      <c r="I399" s="25"/>
      <c r="J399" s="26"/>
      <c r="K399" s="26"/>
      <c r="L399" s="62">
        <v>2</v>
      </c>
    </row>
    <row r="400" spans="2:12" ht="45.75" hidden="1" thickBot="1">
      <c r="B400" s="56" t="s">
        <v>11</v>
      </c>
      <c r="C400" s="56" t="s">
        <v>13</v>
      </c>
      <c r="D400" s="56" t="s">
        <v>14</v>
      </c>
      <c r="E400" s="56" t="s">
        <v>15</v>
      </c>
      <c r="F400" s="56" t="s">
        <v>16</v>
      </c>
      <c r="G400" s="57" t="s">
        <v>17</v>
      </c>
      <c r="H400" s="58" t="s">
        <v>18</v>
      </c>
      <c r="I400" s="7" t="s">
        <v>136</v>
      </c>
      <c r="J400" s="59" t="s">
        <v>19</v>
      </c>
      <c r="K400" s="59" t="s">
        <v>31</v>
      </c>
      <c r="L400" s="66" t="s">
        <v>23</v>
      </c>
    </row>
    <row r="401" spans="2:12" ht="12.75" hidden="1">
      <c r="B401" s="50"/>
      <c r="C401" s="50"/>
      <c r="D401" s="50"/>
      <c r="E401" s="50"/>
      <c r="F401" s="50"/>
      <c r="G401" s="50"/>
      <c r="H401" s="50"/>
      <c r="I401" s="51"/>
      <c r="J401" s="52"/>
      <c r="K401" s="52"/>
      <c r="L401" s="65"/>
    </row>
    <row r="402" spans="2:12" ht="15.75" hidden="1">
      <c r="B402" s="123" t="s">
        <v>0</v>
      </c>
      <c r="C402" s="69" t="s">
        <v>9</v>
      </c>
      <c r="D402" s="124"/>
      <c r="E402" s="124"/>
      <c r="F402" s="71" t="s">
        <v>6</v>
      </c>
      <c r="G402" s="125">
        <v>63.31</v>
      </c>
      <c r="H402" s="124"/>
      <c r="I402" s="126"/>
      <c r="J402" s="127">
        <f aca="true" t="shared" si="32" ref="J402:J407">H402*I402</f>
        <v>0</v>
      </c>
      <c r="K402" s="128">
        <f>J402*20%</f>
        <v>0</v>
      </c>
      <c r="L402" s="129">
        <f aca="true" t="shared" si="33" ref="L402:L407">J402+K402</f>
        <v>0</v>
      </c>
    </row>
    <row r="403" spans="2:12" ht="15.75" hidden="1">
      <c r="B403" s="130"/>
      <c r="C403" s="130"/>
      <c r="D403" s="131"/>
      <c r="E403" s="131"/>
      <c r="F403" s="79" t="s">
        <v>7</v>
      </c>
      <c r="G403" s="94">
        <v>21.93</v>
      </c>
      <c r="H403" s="131"/>
      <c r="I403" s="132"/>
      <c r="J403" s="133">
        <f t="shared" si="32"/>
        <v>0</v>
      </c>
      <c r="K403" s="134">
        <f>J403*20%</f>
        <v>0</v>
      </c>
      <c r="L403" s="135">
        <f t="shared" si="33"/>
        <v>0</v>
      </c>
    </row>
    <row r="404" spans="2:12" ht="16.5" hidden="1" thickBot="1">
      <c r="B404" s="142"/>
      <c r="C404" s="142"/>
      <c r="D404" s="143">
        <v>1</v>
      </c>
      <c r="E404" s="143">
        <v>1</v>
      </c>
      <c r="F404" s="87" t="s">
        <v>8</v>
      </c>
      <c r="G404" s="144">
        <v>6.99</v>
      </c>
      <c r="H404" s="145">
        <f>SUM(G402,G403,G404)</f>
        <v>92.23</v>
      </c>
      <c r="I404" s="146">
        <v>495</v>
      </c>
      <c r="J404" s="147">
        <f t="shared" si="32"/>
        <v>45653.85</v>
      </c>
      <c r="K404" s="147">
        <f>J404*20%</f>
        <v>9130.77</v>
      </c>
      <c r="L404" s="148">
        <f t="shared" si="33"/>
        <v>54784.619999999995</v>
      </c>
    </row>
    <row r="405" spans="2:12" ht="15.75" hidden="1">
      <c r="B405" s="123" t="s">
        <v>33</v>
      </c>
      <c r="C405" s="69" t="s">
        <v>29</v>
      </c>
      <c r="D405" s="124"/>
      <c r="E405" s="124"/>
      <c r="F405" s="71" t="s">
        <v>6</v>
      </c>
      <c r="G405" s="125">
        <v>31.35</v>
      </c>
      <c r="H405" s="124"/>
      <c r="I405" s="126"/>
      <c r="J405" s="128">
        <f t="shared" si="32"/>
        <v>0</v>
      </c>
      <c r="K405" s="128">
        <v>0</v>
      </c>
      <c r="L405" s="129">
        <f t="shared" si="33"/>
        <v>0</v>
      </c>
    </row>
    <row r="406" spans="2:12" ht="15.75" hidden="1">
      <c r="B406" s="130"/>
      <c r="C406" s="130"/>
      <c r="D406" s="131"/>
      <c r="E406" s="131"/>
      <c r="F406" s="79" t="s">
        <v>7</v>
      </c>
      <c r="G406" s="94">
        <v>14.6</v>
      </c>
      <c r="H406" s="131"/>
      <c r="I406" s="132"/>
      <c r="J406" s="134">
        <f t="shared" si="32"/>
        <v>0</v>
      </c>
      <c r="K406" s="134">
        <f>J406*20%</f>
        <v>0</v>
      </c>
      <c r="L406" s="135">
        <f t="shared" si="33"/>
        <v>0</v>
      </c>
    </row>
    <row r="407" spans="2:12" ht="16.5" hidden="1" thickBot="1">
      <c r="B407" s="136"/>
      <c r="C407" s="136"/>
      <c r="D407" s="137"/>
      <c r="E407" s="137">
        <v>1</v>
      </c>
      <c r="F407" s="87" t="s">
        <v>8</v>
      </c>
      <c r="G407" s="138">
        <v>3.77</v>
      </c>
      <c r="H407" s="137">
        <f>SUM(G405,G406,G407)</f>
        <v>49.720000000000006</v>
      </c>
      <c r="I407" s="139">
        <v>495</v>
      </c>
      <c r="J407" s="140">
        <f t="shared" si="32"/>
        <v>24611.4</v>
      </c>
      <c r="K407" s="140">
        <f>J407*20%</f>
        <v>4922.280000000001</v>
      </c>
      <c r="L407" s="141">
        <f t="shared" si="33"/>
        <v>29533.68</v>
      </c>
    </row>
    <row r="408" spans="2:12" ht="13.5" hidden="1" thickBot="1">
      <c r="B408" s="30"/>
      <c r="C408" s="29"/>
      <c r="D408" s="29"/>
      <c r="E408" s="29"/>
      <c r="F408" s="29"/>
      <c r="G408" s="31"/>
      <c r="H408" s="32"/>
      <c r="I408" s="33"/>
      <c r="J408" s="34"/>
      <c r="K408" s="34"/>
      <c r="L408" s="63"/>
    </row>
    <row r="409" spans="2:12" ht="29.25" hidden="1">
      <c r="B409" s="37"/>
      <c r="C409" s="37"/>
      <c r="D409" s="37"/>
      <c r="E409" s="37"/>
      <c r="F409" s="37"/>
      <c r="G409" s="38"/>
      <c r="H409" s="37"/>
      <c r="I409" s="25"/>
      <c r="J409" s="26"/>
      <c r="K409" s="26"/>
      <c r="L409" s="62">
        <v>3</v>
      </c>
    </row>
    <row r="410" spans="2:12" ht="45.75" hidden="1" thickBot="1">
      <c r="B410" s="56" t="s">
        <v>11</v>
      </c>
      <c r="C410" s="56" t="s">
        <v>13</v>
      </c>
      <c r="D410" s="56" t="s">
        <v>14</v>
      </c>
      <c r="E410" s="56" t="s">
        <v>15</v>
      </c>
      <c r="F410" s="56" t="s">
        <v>16</v>
      </c>
      <c r="G410" s="57" t="s">
        <v>17</v>
      </c>
      <c r="H410" s="58" t="s">
        <v>18</v>
      </c>
      <c r="I410" s="7" t="s">
        <v>136</v>
      </c>
      <c r="J410" s="59" t="s">
        <v>19</v>
      </c>
      <c r="K410" s="59" t="s">
        <v>31</v>
      </c>
      <c r="L410" s="66" t="s">
        <v>23</v>
      </c>
    </row>
    <row r="411" spans="2:12" ht="12.75" hidden="1">
      <c r="B411" s="50"/>
      <c r="C411" s="50"/>
      <c r="D411" s="50"/>
      <c r="E411" s="50"/>
      <c r="F411" s="50"/>
      <c r="G411" s="50"/>
      <c r="H411" s="50"/>
      <c r="I411" s="51"/>
      <c r="J411" s="52"/>
      <c r="K411" s="52"/>
      <c r="L411" s="65"/>
    </row>
    <row r="412" spans="2:12" ht="15.75" hidden="1">
      <c r="B412" s="69" t="s">
        <v>33</v>
      </c>
      <c r="C412" s="69" t="s">
        <v>29</v>
      </c>
      <c r="D412" s="70"/>
      <c r="E412" s="70"/>
      <c r="F412" s="71" t="s">
        <v>6</v>
      </c>
      <c r="G412" s="72">
        <v>30.43</v>
      </c>
      <c r="H412" s="70"/>
      <c r="I412" s="99"/>
      <c r="J412" s="100">
        <f>H412*I412</f>
        <v>0</v>
      </c>
      <c r="K412" s="101">
        <f>J412*20%</f>
        <v>0</v>
      </c>
      <c r="L412" s="102">
        <f>J412+K412</f>
        <v>0</v>
      </c>
    </row>
    <row r="413" spans="2:12" ht="15.75" hidden="1">
      <c r="B413" s="77"/>
      <c r="C413" s="77"/>
      <c r="D413" s="78"/>
      <c r="E413" s="78"/>
      <c r="F413" s="79" t="s">
        <v>7</v>
      </c>
      <c r="G413" s="80">
        <v>14.6</v>
      </c>
      <c r="H413" s="78"/>
      <c r="I413" s="95"/>
      <c r="J413" s="97">
        <f>H413*I413</f>
        <v>0</v>
      </c>
      <c r="K413" s="97">
        <f>J413*20%</f>
        <v>0</v>
      </c>
      <c r="L413" s="98">
        <f>J413+K413</f>
        <v>0</v>
      </c>
    </row>
    <row r="414" spans="2:12" ht="16.5" hidden="1" thickBot="1">
      <c r="B414" s="85"/>
      <c r="C414" s="85"/>
      <c r="D414" s="86"/>
      <c r="E414" s="86">
        <v>1</v>
      </c>
      <c r="F414" s="87" t="s">
        <v>8</v>
      </c>
      <c r="G414" s="88">
        <v>3.69</v>
      </c>
      <c r="H414" s="86">
        <f>SUM(G412,G413,G414)</f>
        <v>48.72</v>
      </c>
      <c r="I414" s="89">
        <v>495</v>
      </c>
      <c r="J414" s="91">
        <f>H414*I414</f>
        <v>24116.399999999998</v>
      </c>
      <c r="K414" s="91">
        <f>J414*20%</f>
        <v>4823.28</v>
      </c>
      <c r="L414" s="92">
        <f>J414+K414</f>
        <v>28939.679999999997</v>
      </c>
    </row>
    <row r="415" spans="2:12" ht="13.5" hidden="1" thickBot="1">
      <c r="B415" s="30"/>
      <c r="C415" s="29"/>
      <c r="D415" s="29"/>
      <c r="E415" s="29"/>
      <c r="F415" s="29"/>
      <c r="G415" s="31"/>
      <c r="H415" s="32"/>
      <c r="I415" s="33"/>
      <c r="J415" s="34"/>
      <c r="K415" s="34"/>
      <c r="L415" s="63"/>
    </row>
    <row r="416" spans="2:12" ht="1.5" customHeight="1">
      <c r="B416" s="37"/>
      <c r="C416" s="37"/>
      <c r="D416" s="37"/>
      <c r="E416" s="37"/>
      <c r="F416" s="37"/>
      <c r="G416" s="38"/>
      <c r="H416" s="37"/>
      <c r="I416" s="25"/>
      <c r="J416" s="26"/>
      <c r="K416" s="26"/>
      <c r="L416" s="62">
        <v>4</v>
      </c>
    </row>
    <row r="417" spans="2:12" ht="45.75" hidden="1" thickBot="1">
      <c r="B417" s="56" t="s">
        <v>11</v>
      </c>
      <c r="C417" s="56" t="s">
        <v>13</v>
      </c>
      <c r="D417" s="56" t="s">
        <v>14</v>
      </c>
      <c r="E417" s="56" t="s">
        <v>15</v>
      </c>
      <c r="F417" s="56" t="s">
        <v>16</v>
      </c>
      <c r="G417" s="57" t="s">
        <v>17</v>
      </c>
      <c r="H417" s="58" t="s">
        <v>18</v>
      </c>
      <c r="I417" s="7" t="s">
        <v>136</v>
      </c>
      <c r="J417" s="59" t="s">
        <v>19</v>
      </c>
      <c r="K417" s="59" t="s">
        <v>31</v>
      </c>
      <c r="L417" s="66" t="s">
        <v>23</v>
      </c>
    </row>
    <row r="418" spans="2:12" ht="12.75" hidden="1">
      <c r="B418" s="50"/>
      <c r="C418" s="50"/>
      <c r="D418" s="50"/>
      <c r="E418" s="50"/>
      <c r="F418" s="50"/>
      <c r="G418" s="50"/>
      <c r="H418" s="50"/>
      <c r="I418" s="51"/>
      <c r="J418" s="52"/>
      <c r="K418" s="52"/>
      <c r="L418" s="65"/>
    </row>
    <row r="419" spans="2:12" ht="15.75" hidden="1">
      <c r="B419" s="69" t="s">
        <v>2</v>
      </c>
      <c r="C419" s="69" t="s">
        <v>21</v>
      </c>
      <c r="D419" s="70"/>
      <c r="E419" s="70"/>
      <c r="F419" s="71" t="s">
        <v>6</v>
      </c>
      <c r="G419" s="72">
        <v>87.36</v>
      </c>
      <c r="H419" s="70"/>
      <c r="I419" s="149"/>
      <c r="J419" s="100">
        <f aca="true" t="shared" si="34" ref="J419:J424">H419*I419</f>
        <v>0</v>
      </c>
      <c r="K419" s="101">
        <f aca="true" t="shared" si="35" ref="K419:K424">J419*20%</f>
        <v>0</v>
      </c>
      <c r="L419" s="102">
        <f aca="true" t="shared" si="36" ref="L419:L424">J419+K419</f>
        <v>0</v>
      </c>
    </row>
    <row r="420" spans="2:12" ht="15.75" hidden="1">
      <c r="B420" s="77"/>
      <c r="C420" s="77"/>
      <c r="D420" s="78"/>
      <c r="E420" s="78"/>
      <c r="F420" s="79" t="s">
        <v>7</v>
      </c>
      <c r="G420" s="80">
        <v>25.3</v>
      </c>
      <c r="H420" s="78"/>
      <c r="I420" s="150"/>
      <c r="J420" s="96">
        <f t="shared" si="34"/>
        <v>0</v>
      </c>
      <c r="K420" s="97">
        <f t="shared" si="35"/>
        <v>0</v>
      </c>
      <c r="L420" s="98">
        <f t="shared" si="36"/>
        <v>0</v>
      </c>
    </row>
    <row r="421" spans="2:12" ht="16.5" hidden="1" thickBot="1">
      <c r="B421" s="85"/>
      <c r="C421" s="85"/>
      <c r="D421" s="113">
        <v>2</v>
      </c>
      <c r="E421" s="113">
        <v>2</v>
      </c>
      <c r="F421" s="87" t="s">
        <v>8</v>
      </c>
      <c r="G421" s="88">
        <v>9.81</v>
      </c>
      <c r="H421" s="86">
        <f>SUM(G419,G420,G421)</f>
        <v>122.47</v>
      </c>
      <c r="I421" s="151">
        <v>495</v>
      </c>
      <c r="J421" s="90">
        <f t="shared" si="34"/>
        <v>60622.65</v>
      </c>
      <c r="K421" s="91">
        <f t="shared" si="35"/>
        <v>12124.53</v>
      </c>
      <c r="L421" s="92">
        <f t="shared" si="36"/>
        <v>72747.18000000001</v>
      </c>
    </row>
    <row r="422" spans="2:12" ht="15.75" hidden="1">
      <c r="B422" s="69" t="s">
        <v>2</v>
      </c>
      <c r="C422" s="69" t="s">
        <v>21</v>
      </c>
      <c r="D422" s="70"/>
      <c r="E422" s="70"/>
      <c r="F422" s="71" t="s">
        <v>6</v>
      </c>
      <c r="G422" s="72">
        <v>86.95</v>
      </c>
      <c r="H422" s="70"/>
      <c r="I422" s="99"/>
      <c r="J422" s="100">
        <f t="shared" si="34"/>
        <v>0</v>
      </c>
      <c r="K422" s="101">
        <f t="shared" si="35"/>
        <v>0</v>
      </c>
      <c r="L422" s="102">
        <f t="shared" si="36"/>
        <v>0</v>
      </c>
    </row>
    <row r="423" spans="2:12" ht="15.75" hidden="1">
      <c r="B423" s="77"/>
      <c r="C423" s="77"/>
      <c r="D423" s="78"/>
      <c r="E423" s="78"/>
      <c r="F423" s="79" t="s">
        <v>7</v>
      </c>
      <c r="G423" s="80">
        <v>32.58</v>
      </c>
      <c r="H423" s="78"/>
      <c r="I423" s="95"/>
      <c r="J423" s="96">
        <f t="shared" si="34"/>
        <v>0</v>
      </c>
      <c r="K423" s="97">
        <f t="shared" si="35"/>
        <v>0</v>
      </c>
      <c r="L423" s="98">
        <f t="shared" si="36"/>
        <v>0</v>
      </c>
    </row>
    <row r="424" spans="2:12" ht="16.5" hidden="1" thickBot="1">
      <c r="B424" s="85"/>
      <c r="C424" s="85"/>
      <c r="D424" s="113">
        <v>2</v>
      </c>
      <c r="E424" s="113">
        <v>2</v>
      </c>
      <c r="F424" s="87" t="s">
        <v>8</v>
      </c>
      <c r="G424" s="88">
        <v>10.41</v>
      </c>
      <c r="H424" s="86">
        <f>SUM(G422,G423,G424)</f>
        <v>129.94</v>
      </c>
      <c r="I424" s="89">
        <v>495</v>
      </c>
      <c r="J424" s="90">
        <f t="shared" si="34"/>
        <v>64320.299999999996</v>
      </c>
      <c r="K424" s="91">
        <f t="shared" si="35"/>
        <v>12864.06</v>
      </c>
      <c r="L424" s="92">
        <f t="shared" si="36"/>
        <v>77184.36</v>
      </c>
    </row>
    <row r="425" spans="2:12" ht="13.5" hidden="1" thickBot="1">
      <c r="B425" s="30"/>
      <c r="C425" s="29"/>
      <c r="D425" s="29"/>
      <c r="E425" s="29"/>
      <c r="F425" s="29"/>
      <c r="G425" s="31"/>
      <c r="H425" s="32"/>
      <c r="I425" s="33"/>
      <c r="J425" s="34"/>
      <c r="K425" s="34"/>
      <c r="L425" s="63"/>
    </row>
    <row r="426" ht="12" customHeight="1"/>
    <row r="427" ht="12.75" hidden="1"/>
    <row r="428" ht="12.75" hidden="1"/>
    <row r="429" ht="12.75" hidden="1"/>
    <row r="430" ht="0.75" customHeight="1" hidden="1"/>
    <row r="431" ht="12.75" hidden="1"/>
    <row r="432" spans="2:6" ht="15.75">
      <c r="B432" s="61"/>
      <c r="C432" s="1" t="s">
        <v>25</v>
      </c>
      <c r="D432" s="8"/>
      <c r="E432" s="9"/>
      <c r="F432" s="53"/>
    </row>
    <row r="433" spans="2:6" ht="15.75">
      <c r="B433" s="61"/>
      <c r="C433" s="11" t="s">
        <v>40</v>
      </c>
      <c r="D433" s="10"/>
      <c r="E433" s="12"/>
      <c r="F433" s="13"/>
    </row>
    <row r="434" spans="2:6" ht="15.75">
      <c r="B434" s="61"/>
      <c r="C434" s="11" t="s">
        <v>26</v>
      </c>
      <c r="D434" s="10"/>
      <c r="E434" s="12"/>
      <c r="F434" s="13"/>
    </row>
    <row r="435" spans="2:6" ht="15.75">
      <c r="B435" s="61"/>
      <c r="C435" s="11" t="s">
        <v>27</v>
      </c>
      <c r="D435" s="10"/>
      <c r="E435" s="12"/>
      <c r="F435" s="13"/>
    </row>
    <row r="436" spans="2:6" ht="15.75">
      <c r="B436" s="61"/>
      <c r="C436" s="11" t="s">
        <v>28</v>
      </c>
      <c r="D436" s="10"/>
      <c r="E436" s="12"/>
      <c r="F436" s="13"/>
    </row>
    <row r="437" spans="2:6" ht="15.75">
      <c r="B437" s="61"/>
      <c r="C437" s="11" t="s">
        <v>41</v>
      </c>
      <c r="D437" s="10"/>
      <c r="E437" s="12"/>
      <c r="F437" s="13"/>
    </row>
  </sheetData>
  <sheetProtection/>
  <printOptions/>
  <pageMargins left="0.25" right="0" top="0.748031496062992" bottom="0.748031496062992" header="0.31496062992126" footer="0.31496062992126"/>
  <pageSetup horizontalDpi="1200" verticalDpi="1200" orientation="portrait" paperSize="9" scale="44" r:id="rId2"/>
  <rowBreaks count="5" manualBreakCount="5">
    <brk id="62" max="255" man="1"/>
    <brk id="109" max="255" man="1"/>
    <brk id="180" max="255" man="1"/>
    <brk id="263" max="255" man="1"/>
    <brk id="3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User</cp:lastModifiedBy>
  <cp:lastPrinted>2014-06-26T08:36:32Z</cp:lastPrinted>
  <dcterms:created xsi:type="dcterms:W3CDTF">2006-12-11T15:42:14Z</dcterms:created>
  <dcterms:modified xsi:type="dcterms:W3CDTF">2022-04-26T13:33:43Z</dcterms:modified>
  <cp:category/>
  <cp:version/>
  <cp:contentType/>
  <cp:contentStatus/>
</cp:coreProperties>
</file>